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480" windowHeight="11280" tabRatio="961" firstSheet="8" activeTab="26"/>
  </bookViews>
  <sheets>
    <sheet name="Н.Н1" sheetId="1" r:id="rId1"/>
    <sheet name="Н.Н2" sheetId="2" r:id="rId2"/>
    <sheet name="Каз1 " sheetId="3" r:id="rId3"/>
    <sheet name="Каз2 " sheetId="4" r:id="rId4"/>
    <sheet name="Сар1" sheetId="5" r:id="rId5"/>
    <sheet name="Сар2" sheetId="6" r:id="rId6"/>
    <sheet name="Сам РВП1" sheetId="7" r:id="rId7"/>
    <sheet name="Сам РВП2" sheetId="8" r:id="rId8"/>
    <sheet name="Волг1" sheetId="9" r:id="rId9"/>
    <sheet name="Волг2" sheetId="10" r:id="rId10"/>
    <sheet name="Вят1" sheetId="11" r:id="rId11"/>
    <sheet name="Вят2" sheetId="12" r:id="rId12"/>
    <sheet name="Гор1" sheetId="13" r:id="rId13"/>
    <sheet name="Гор2" sheetId="14" r:id="rId14"/>
    <sheet name="Чеб1" sheetId="15" r:id="rId15"/>
    <sheet name="Чеб2" sheetId="16" r:id="rId16"/>
    <sheet name="Сам РГС1" sheetId="17" r:id="rId17"/>
    <sheet name="Сам РГС2" sheetId="18" r:id="rId18"/>
    <sheet name="Бал1" sheetId="19" r:id="rId19"/>
    <sheet name="Бал2" sheetId="20" r:id="rId20"/>
    <sheet name="Аст1" sheetId="21" r:id="rId21"/>
    <sheet name="Аст2 " sheetId="22" r:id="rId22"/>
    <sheet name="ИТЦ1" sheetId="23" r:id="rId23"/>
    <sheet name="ИТЦ2" sheetId="24" r:id="rId24"/>
    <sheet name="Упр1" sheetId="25" r:id="rId25"/>
    <sheet name="Упр2 " sheetId="26" r:id="rId26"/>
    <sheet name="свод1" sheetId="27" r:id="rId27"/>
    <sheet name="свод2" sheetId="28" r:id="rId28"/>
  </sheets>
  <definedNames>
    <definedName name="_xlnm.Print_Area" localSheetId="20">'Аст1'!$A$1:$DD$30</definedName>
    <definedName name="_xlnm.Print_Area" localSheetId="21">'Аст2 '!$A$1:$FK$17</definedName>
    <definedName name="_xlnm.Print_Area" localSheetId="18">'Бал1'!$A$1:$DD$30</definedName>
    <definedName name="_xlnm.Print_Area" localSheetId="19">'Бал2'!$A$1:$FK$17</definedName>
    <definedName name="_xlnm.Print_Area" localSheetId="8">'Волг1'!$A$1:$DD$30</definedName>
    <definedName name="_xlnm.Print_Area" localSheetId="9">'Волг2'!$A$1:$FK$17</definedName>
    <definedName name="_xlnm.Print_Area" localSheetId="10">'Вят1'!$A$1:$DD$30</definedName>
    <definedName name="_xlnm.Print_Area" localSheetId="11">'Вят2'!$A$1:$FK$17</definedName>
    <definedName name="_xlnm.Print_Area" localSheetId="12">'Гор1'!$A$1:$DD$30</definedName>
    <definedName name="_xlnm.Print_Area" localSheetId="13">'Гор2'!$A$1:$FK$17</definedName>
    <definedName name="_xlnm.Print_Area" localSheetId="22">'ИТЦ1'!$A$1:$DD$32</definedName>
    <definedName name="_xlnm.Print_Area" localSheetId="23">'ИТЦ2'!$A$1:$FK$17</definedName>
    <definedName name="_xlnm.Print_Area" localSheetId="2">'Каз1 '!$A$1:$DD$36</definedName>
    <definedName name="_xlnm.Print_Area" localSheetId="3">'Каз2 '!$A$1:$FK$17</definedName>
    <definedName name="_xlnm.Print_Area" localSheetId="0">'Н.Н1'!$A$1:$DD$37</definedName>
    <definedName name="_xlnm.Print_Area" localSheetId="1">'Н.Н2'!$A$1:$FK$17</definedName>
    <definedName name="_xlnm.Print_Area" localSheetId="6">'Сам РВП1'!$A$1:$DD$31</definedName>
    <definedName name="_xlnm.Print_Area" localSheetId="7">'Сам РВП2'!$A$1:$FK$17</definedName>
    <definedName name="_xlnm.Print_Area" localSheetId="16">'Сам РГС1'!$A$1:$DD$30</definedName>
    <definedName name="_xlnm.Print_Area" localSheetId="17">'Сам РГС2'!$A$1:$FK$17</definedName>
    <definedName name="_xlnm.Print_Area" localSheetId="4">'Сар1'!$A$1:$DD$30</definedName>
    <definedName name="_xlnm.Print_Area" localSheetId="5">'Сар2'!$A$1:$FK$17</definedName>
    <definedName name="_xlnm.Print_Area" localSheetId="26">'свод1'!$A$1:$DD$30</definedName>
    <definedName name="_xlnm.Print_Area" localSheetId="27">'свод2'!$A$1:$FK$17</definedName>
    <definedName name="_xlnm.Print_Area" localSheetId="24">'Упр1'!$A$1:$DD$30</definedName>
    <definedName name="_xlnm.Print_Area" localSheetId="25">'Упр2 '!$A$1:$FK$17</definedName>
    <definedName name="_xlnm.Print_Area" localSheetId="14">'Чеб1'!$A$1:$DD$30</definedName>
    <definedName name="_xlnm.Print_Area" localSheetId="15">'Чеб2'!$A$1:$FK$17</definedName>
  </definedNames>
  <calcPr fullCalcOnLoad="1"/>
</workbook>
</file>

<file path=xl/sharedStrings.xml><?xml version="1.0" encoding="utf-8"?>
<sst xmlns="http://schemas.openxmlformats.org/spreadsheetml/2006/main" count="670" uniqueCount="62">
  <si>
    <t>Форма № 2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</si>
  <si>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</si>
  <si>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</si>
  <si>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</si>
  <si>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</si>
  <si>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</si>
  <si>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</si>
  <si>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</si>
  <si>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</si>
  <si>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t>Прочие доходы и расходы</t>
  </si>
  <si>
    <t>Всего</t>
  </si>
  <si>
    <t>Вид услуги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</si>
  <si>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</si>
  <si>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</si>
  <si>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</si>
  <si>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</si>
  <si>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</si>
  <si>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</si>
  <si>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</si>
  <si>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</si>
  <si>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</si>
  <si>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</si>
  <si>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</si>
  <si>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</si>
  <si>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</si>
  <si>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Форма раскрытия информации</t>
  </si>
  <si>
    <t>о доходах и расходах по видам деятельности</t>
  </si>
  <si>
    <t>субъектов естественных монополий в сфере услуг</t>
  </si>
  <si>
    <t>по использованию инфраструктуры внутренних водных путей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</si>
  <si>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судов по внутренним водным путям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</si>
  <si>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Навигационно-гидрографическое обеспечение условий плавания судов по внутренним водным путям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</si>
  <si>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</si>
  <si>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Ледокольное обеспечение в зимних условиях навигации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</si>
  <si>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судов по судоходным гидротехническим сооружениям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</si>
  <si>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иностранных судов по внутренним водным путям</t>
    </r>
  </si>
  <si>
    <t>Обеспечение безопасности плавания судов по внутренним водным путям</t>
  </si>
  <si>
    <t>Навигационно-гидрографическое обеспечение условий плавания судов по внутренним водным путям</t>
  </si>
  <si>
    <t>Обеспечение лоцманской проводки судов</t>
  </si>
  <si>
    <t>Ледокольное обеспечение в зимних условиях навигации</t>
  </si>
  <si>
    <t>Обеспечение прохода судов по судоходным гидротехническим сооружениям</t>
  </si>
  <si>
    <t>Обеспечение прохода иностранных судов по внутренним водным путям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</si>
  <si>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*: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</si>
  <si>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</si>
  <si>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Итого по регулируемым видам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</t>
  </si>
  <si>
    <t>Оплата услуг (работ) сторонних организаций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</si>
  <si>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</t>
    </r>
  </si>
  <si>
    <t>Нижегородский район водных путей и судоходства</t>
  </si>
  <si>
    <t>Казанский район водных путей и судоходства</t>
  </si>
  <si>
    <t>Саратовский район водных путей и судоходства</t>
  </si>
  <si>
    <t>Самарский район водных путей и судоходства</t>
  </si>
  <si>
    <t>Волгоградский район водных путей и судоходства</t>
  </si>
  <si>
    <t>Вятский район водных путей и судоходства</t>
  </si>
  <si>
    <t>Городецкий район гидротехнических сооружений  и судоходства</t>
  </si>
  <si>
    <t>Чебоксарский район гидротехнических сооружений и судоходства</t>
  </si>
  <si>
    <t>Самарский район гидротехнических сооружений и судоходства</t>
  </si>
  <si>
    <t>Балаковский район гидротехнических сооружений и судоходства</t>
  </si>
  <si>
    <t>Астраханский район гидротехнических сооружений и судоходства</t>
  </si>
  <si>
    <t>Информтехцентр</t>
  </si>
  <si>
    <t>Управление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</si>
  <si>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государством:</t>
    </r>
  </si>
  <si>
    <t>ФБУ "Администрация Волжского бассейна"</t>
  </si>
  <si>
    <t>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</si>
</sst>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2" borderId="0" xfId="0" applyFont="1" applyFill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top" wrapText="1"/>
    </xf>
    <xf numFmtId="0" fontId="4" fillId="32" borderId="15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/>
    </xf>
    <xf numFmtId="173" fontId="2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2" fontId="4" fillId="0" borderId="13" xfId="0" applyNumberFormat="1" applyFont="1" applyBorder="1" applyAlignment="1">
      <alignment horizontal="center" vertical="center"/>
    </xf>
    <xf numFmtId="173" fontId="2" fillId="33" borderId="13" xfId="0" applyNumberFormat="1" applyFont="1" applyFill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A4">
      <selection activeCell="A15" sqref="A15:BD15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4" t="s">
        <v>46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41" t="s">
        <v>41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2"/>
      <c r="BE16" s="23">
        <f>SUM(BE17:BS22)</f>
        <v>8459.9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8856.9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-397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37" t="s">
        <v>29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8"/>
      <c r="BE17" s="23">
        <v>8459.9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8856.9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-397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37" t="s">
        <v>30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8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37" t="s">
        <v>31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8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37" t="s">
        <v>32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8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37" t="s">
        <v>33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8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37" t="s">
        <v>34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8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37" t="s">
        <v>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40"/>
      <c r="BE24" s="28">
        <f>BE16+BE23</f>
        <v>8459.9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30"/>
      <c r="BT24" s="28">
        <f>BT16+BT23</f>
        <v>8856.9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30"/>
      <c r="CI24" s="23">
        <f>BE24-BT24</f>
        <v>-397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 t="s">
        <v>42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26.25" customHeight="1"/>
  </sheetData>
  <sheetProtection/>
  <mergeCells count="49">
    <mergeCell ref="B22:BD22"/>
    <mergeCell ref="B23:BD23"/>
    <mergeCell ref="B24:BD24"/>
    <mergeCell ref="B16:BD16"/>
    <mergeCell ref="B17:BD17"/>
    <mergeCell ref="B18:BD18"/>
    <mergeCell ref="B19:BD19"/>
    <mergeCell ref="B20:BD20"/>
    <mergeCell ref="B21:BD21"/>
    <mergeCell ref="CI23:DD23"/>
    <mergeCell ref="CI24:DD24"/>
    <mergeCell ref="A26:DD26"/>
    <mergeCell ref="BE23:BS23"/>
    <mergeCell ref="BE24:BS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CI20:DD20"/>
    <mergeCell ref="CI16:DD16"/>
    <mergeCell ref="CI17:DD17"/>
    <mergeCell ref="BT18:CH18"/>
    <mergeCell ref="BT19:CH19"/>
    <mergeCell ref="A13:DD13"/>
    <mergeCell ref="CI18:DD18"/>
    <mergeCell ref="CI19:DD19"/>
    <mergeCell ref="BT15:CH15"/>
    <mergeCell ref="BT16:CH16"/>
    <mergeCell ref="BT17:CH17"/>
    <mergeCell ref="BT20:CH20"/>
    <mergeCell ref="BT21:CH21"/>
    <mergeCell ref="BE21:BS21"/>
    <mergeCell ref="BE22:BS22"/>
    <mergeCell ref="BT22:CH22"/>
    <mergeCell ref="CI21:DD21"/>
    <mergeCell ref="CI22:DD2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4"/>
  <sheetViews>
    <sheetView view="pageBreakPreview" zoomScaleSheetLayoutView="100" zoomScalePageLayoutView="0" workbookViewId="0" topLeftCell="Y1">
      <selection activeCell="AR9" sqref="AR9:BF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v>3315.2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1055.1</v>
      </c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>
        <v>208.9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>
        <v>1191.4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>
        <f>SUM(AH6:EZ6)</f>
        <v>5770.5999999999985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SUM(AH6:AQ11)</f>
        <v>3315.2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1055.1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>
        <f>SUM(BQ6:CA11)</f>
        <v>0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208.9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>
        <f>SUM(DU6:ED11)</f>
        <v>0</v>
      </c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1191.4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>
        <f>SUM(AH12:EZ12)</f>
        <v>5770.5999999999985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9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A4">
      <selection activeCell="BD11" sqref="BD11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4" t="s">
        <v>51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3">
        <f>SUM(BE17:BS22)</f>
        <v>744.6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1322.2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-577.6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3">
        <v>744.6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1322.2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-577.6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23">
        <f>BE16+BE23</f>
        <v>744.6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BT16+BT23</f>
        <v>1322.2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-577.6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4"/>
  <sheetViews>
    <sheetView view="pageBreakPreview" zoomScaleSheetLayoutView="100" zoomScalePageLayoutView="0" workbookViewId="0" topLeftCell="M1">
      <selection activeCell="EP6" sqref="EP6:EZ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v>491.6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146.5</v>
      </c>
      <c r="BH6" s="43"/>
      <c r="BI6" s="43"/>
      <c r="BJ6" s="43"/>
      <c r="BK6" s="43"/>
      <c r="BL6" s="43"/>
      <c r="BM6" s="43"/>
      <c r="BN6" s="43"/>
      <c r="BO6" s="43"/>
      <c r="BP6" s="43"/>
      <c r="BQ6" s="43">
        <v>8.3</v>
      </c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>
        <v>59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>
        <v>2.4</v>
      </c>
      <c r="DV6" s="43"/>
      <c r="DW6" s="43"/>
      <c r="DX6" s="43"/>
      <c r="DY6" s="43"/>
      <c r="DZ6" s="43"/>
      <c r="EA6" s="43"/>
      <c r="EB6" s="43"/>
      <c r="EC6" s="43"/>
      <c r="ED6" s="43"/>
      <c r="EE6" s="43">
        <v>614.4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>
        <f>SUM(AH6:EZ6)</f>
        <v>1322.1999999999998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SUM(AH6:AQ11)</f>
        <v>491.6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146.5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>
        <f>SUM(BQ6:CA11)</f>
        <v>8.3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59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>
        <f>SUM(DU6:ED11)</f>
        <v>2.4</v>
      </c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614.4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>
        <f>SUM(AH12:EZ12)</f>
        <v>1322.1999999999998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9.75" customHeight="1"/>
  </sheetData>
  <sheetProtection/>
  <mergeCells count="120"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CB5:CM5"/>
    <mergeCell ref="CN5:CX5"/>
    <mergeCell ref="CY5:DH5"/>
    <mergeCell ref="DI5:DT5"/>
    <mergeCell ref="DU5:ED5"/>
    <mergeCell ref="EE5:EO5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CB7:CM7"/>
    <mergeCell ref="CN7:CX7"/>
    <mergeCell ref="CY7:DH7"/>
    <mergeCell ref="DI7:DT7"/>
    <mergeCell ref="DU7:ED7"/>
    <mergeCell ref="EE7:EO7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CB9:CM9"/>
    <mergeCell ref="CN9:CX9"/>
    <mergeCell ref="CY9:DH9"/>
    <mergeCell ref="DI9:DT9"/>
    <mergeCell ref="DU9:ED9"/>
    <mergeCell ref="EE9:EO9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CB11:CM11"/>
    <mergeCell ref="CN11:CX11"/>
    <mergeCell ref="CY11:DH11"/>
    <mergeCell ref="DI11:DT11"/>
    <mergeCell ref="DU11:ED11"/>
    <mergeCell ref="EE11:EO11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DI12:DT12"/>
    <mergeCell ref="DU12:ED12"/>
    <mergeCell ref="EE12:EO12"/>
    <mergeCell ref="EP12:EZ12"/>
    <mergeCell ref="FA12:FK12"/>
    <mergeCell ref="A14:FK1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B1">
      <selection activeCell="U10" sqref="U10:CJ10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64" t="s">
        <v>52</v>
      </c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3">
        <f>SUM(BE17:BS22)</f>
        <v>15936.2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17125.6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-1189.3999999999978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3">
        <v>15936.2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17125.6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-1189.3999999999978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23">
        <f>BE16+BE23</f>
        <v>15936.2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BT16+BT23</f>
        <v>17125.6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-1189.3999999999978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4"/>
  <sheetViews>
    <sheetView view="pageBreakPreview" zoomScaleSheetLayoutView="100" zoomScalePageLayoutView="0" workbookViewId="0" topLeftCell="R1">
      <selection activeCell="HC11" sqref="HC11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65">
        <v>11060.6</v>
      </c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>
        <v>3324.5</v>
      </c>
      <c r="BH6" s="65"/>
      <c r="BI6" s="65"/>
      <c r="BJ6" s="65"/>
      <c r="BK6" s="65"/>
      <c r="BL6" s="65"/>
      <c r="BM6" s="65"/>
      <c r="BN6" s="65"/>
      <c r="BO6" s="65"/>
      <c r="BP6" s="65"/>
      <c r="BQ6" s="65">
        <v>21.3</v>
      </c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>
        <v>125.1</v>
      </c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>
        <v>26.5</v>
      </c>
      <c r="DV6" s="65"/>
      <c r="DW6" s="65"/>
      <c r="DX6" s="65"/>
      <c r="DY6" s="65"/>
      <c r="DZ6" s="65"/>
      <c r="EA6" s="65"/>
      <c r="EB6" s="65"/>
      <c r="EC6" s="65"/>
      <c r="ED6" s="65"/>
      <c r="EE6" s="65">
        <v>2567.6</v>
      </c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>
        <f>SUM(AH6:EZ6)</f>
        <v>17125.6</v>
      </c>
      <c r="FB6" s="65"/>
      <c r="FC6" s="65"/>
      <c r="FD6" s="65"/>
      <c r="FE6" s="65"/>
      <c r="FF6" s="65"/>
      <c r="FG6" s="65"/>
      <c r="FH6" s="65"/>
      <c r="FI6" s="65"/>
      <c r="FJ6" s="65"/>
      <c r="FK6" s="65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65">
        <f>SUM(AH6:AQ11)</f>
        <v>11060.6</v>
      </c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>
        <f>SUM(BG6:BP11)</f>
        <v>3324.5</v>
      </c>
      <c r="BH12" s="65"/>
      <c r="BI12" s="65"/>
      <c r="BJ12" s="65"/>
      <c r="BK12" s="65"/>
      <c r="BL12" s="65"/>
      <c r="BM12" s="65"/>
      <c r="BN12" s="65"/>
      <c r="BO12" s="65"/>
      <c r="BP12" s="65"/>
      <c r="BQ12" s="65">
        <f>SUM(BQ6:CA11)</f>
        <v>21.3</v>
      </c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>
        <f>CY6</f>
        <v>0</v>
      </c>
      <c r="CZ12" s="65"/>
      <c r="DA12" s="65"/>
      <c r="DB12" s="65"/>
      <c r="DC12" s="65"/>
      <c r="DD12" s="65"/>
      <c r="DE12" s="65"/>
      <c r="DF12" s="65"/>
      <c r="DG12" s="65"/>
      <c r="DH12" s="65"/>
      <c r="DI12" s="65">
        <f>SUM(DI6:DT11)</f>
        <v>125.1</v>
      </c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>
        <f>SUM(DU6:ED11)</f>
        <v>26.5</v>
      </c>
      <c r="DV12" s="65"/>
      <c r="DW12" s="65"/>
      <c r="DX12" s="65"/>
      <c r="DY12" s="65"/>
      <c r="DZ12" s="65"/>
      <c r="EA12" s="65"/>
      <c r="EB12" s="65"/>
      <c r="EC12" s="65"/>
      <c r="ED12" s="65"/>
      <c r="EE12" s="65">
        <f>SUM(EE6:EO11)</f>
        <v>2567.6</v>
      </c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>
        <f>SUM(AH12:EZ12)</f>
        <v>17125.6</v>
      </c>
      <c r="FB12" s="65"/>
      <c r="FC12" s="65"/>
      <c r="FD12" s="65"/>
      <c r="FE12" s="65"/>
      <c r="FF12" s="65"/>
      <c r="FG12" s="65"/>
      <c r="FH12" s="65"/>
      <c r="FI12" s="65"/>
      <c r="FJ12" s="65"/>
      <c r="FK12" s="65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10.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A1">
      <selection activeCell="BB12" sqref="BB12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64" t="s">
        <v>53</v>
      </c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3">
        <f>SUM(BE17:BS22)</f>
        <v>9487.9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10298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-810.1000000000004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3">
        <v>9487.9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10298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-810.1000000000004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23">
        <f>BE16+BE23</f>
        <v>9487.9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BT16+BT23</f>
        <v>10298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-810.1000000000004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4"/>
  <sheetViews>
    <sheetView view="pageBreakPreview" zoomScaleSheetLayoutView="100" zoomScalePageLayoutView="0" workbookViewId="0" topLeftCell="AE1">
      <selection activeCell="EP6" sqref="EP6:EZ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v>7251.8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2196.6</v>
      </c>
      <c r="BH6" s="43"/>
      <c r="BI6" s="43"/>
      <c r="BJ6" s="43"/>
      <c r="BK6" s="43"/>
      <c r="BL6" s="43"/>
      <c r="BM6" s="43"/>
      <c r="BN6" s="43"/>
      <c r="BO6" s="43"/>
      <c r="BP6" s="43"/>
      <c r="BQ6" s="43">
        <v>0.1</v>
      </c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>
        <v>24.5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>
        <v>16.4</v>
      </c>
      <c r="DV6" s="43"/>
      <c r="DW6" s="43"/>
      <c r="DX6" s="43"/>
      <c r="DY6" s="43"/>
      <c r="DZ6" s="43"/>
      <c r="EA6" s="43"/>
      <c r="EB6" s="43"/>
      <c r="EC6" s="43"/>
      <c r="ED6" s="43"/>
      <c r="EE6" s="43">
        <v>808.6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>
        <f>SUM(AH6:EZ6)</f>
        <v>10298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SUM(AH6:AQ11)</f>
        <v>7251.8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2196.6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24.5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>
        <f>SUM(DU6:ED11)</f>
        <v>16.4</v>
      </c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808.6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>
        <f>SUM(FA6:FK11)</f>
        <v>10298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8.2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B1">
      <selection activeCell="CI15" sqref="CI15:DD15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64" t="s">
        <v>54</v>
      </c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41" t="s">
        <v>41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2"/>
      <c r="BE16" s="23">
        <f>SUM(BE17:BS22)</f>
        <v>13624.6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15428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-1803.3999999999996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37" t="s">
        <v>29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8"/>
      <c r="BE17" s="23">
        <v>13624.6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15428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-1803.3999999999996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6" t="s">
        <v>30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7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37" t="s">
        <v>31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8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23">
        <f>BE16+BE23</f>
        <v>13624.6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BT16+BT23</f>
        <v>15428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-1803.3999999999996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16:BD16"/>
    <mergeCell ref="BE17:BS17"/>
    <mergeCell ref="A13:DD13"/>
    <mergeCell ref="B22:BC22"/>
    <mergeCell ref="A3:DD3"/>
    <mergeCell ref="A4:DD4"/>
    <mergeCell ref="A5:DD5"/>
    <mergeCell ref="A6:DD6"/>
    <mergeCell ref="CI18:DD18"/>
    <mergeCell ref="BT15:CH15"/>
    <mergeCell ref="BT18:CH18"/>
    <mergeCell ref="B17:BD17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BE22:BS22"/>
    <mergeCell ref="B18:BD18"/>
    <mergeCell ref="B19:BD19"/>
    <mergeCell ref="BT23:CH23"/>
    <mergeCell ref="BT24:CH24"/>
    <mergeCell ref="AW7:BG7"/>
    <mergeCell ref="BE15:BS15"/>
    <mergeCell ref="BE16:BS16"/>
    <mergeCell ref="U9:CJ9"/>
    <mergeCell ref="U10:CJ10"/>
    <mergeCell ref="CI23:DD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4"/>
  <sheetViews>
    <sheetView view="pageBreakPreview" zoomScaleSheetLayoutView="100" zoomScalePageLayoutView="0" workbookViewId="0" topLeftCell="U1">
      <selection activeCell="FU10" sqref="FU10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v>9660.5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3133.5</v>
      </c>
      <c r="BH6" s="43"/>
      <c r="BI6" s="43"/>
      <c r="BJ6" s="43"/>
      <c r="BK6" s="43"/>
      <c r="BL6" s="43"/>
      <c r="BM6" s="43"/>
      <c r="BN6" s="43"/>
      <c r="BO6" s="43"/>
      <c r="BP6" s="43"/>
      <c r="BQ6" s="43">
        <v>39.6</v>
      </c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>
        <v>17</v>
      </c>
      <c r="CZ6" s="43"/>
      <c r="DA6" s="43"/>
      <c r="DB6" s="43"/>
      <c r="DC6" s="43"/>
      <c r="DD6" s="43"/>
      <c r="DE6" s="43"/>
      <c r="DF6" s="43"/>
      <c r="DG6" s="43"/>
      <c r="DH6" s="43"/>
      <c r="DI6" s="43">
        <v>269.6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>
        <v>43.3</v>
      </c>
      <c r="DV6" s="43"/>
      <c r="DW6" s="43"/>
      <c r="DX6" s="43"/>
      <c r="DY6" s="43"/>
      <c r="DZ6" s="43"/>
      <c r="EA6" s="43"/>
      <c r="EB6" s="43"/>
      <c r="EC6" s="43"/>
      <c r="ED6" s="43"/>
      <c r="EE6" s="43">
        <v>2264.5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>
        <f>SUM(AH6:EZ6)</f>
        <v>15428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SUM(AH6:AQ11)</f>
        <v>9660.5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3133.5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>
        <f>SUM(BQ6:CA11)</f>
        <v>39.6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>
        <f>SUM(CY6:DH11)</f>
        <v>17</v>
      </c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269.6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>
        <f>SUM(DU6:ED11)</f>
        <v>43.3</v>
      </c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2264.5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>
        <f>SUM(AH12:EZ12)</f>
        <v>15428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6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F1">
      <selection activeCell="A13" sqref="A13:DD13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64" t="s">
        <v>55</v>
      </c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3">
        <f>SUM(BE17:BS22)</f>
        <v>8561.3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9673.7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-1112.4000000000015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3">
        <v>8561.3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9673.7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-1112.4000000000015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61">
        <v>-2923.2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23">
        <f>BE16+BE23</f>
        <v>8561.3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BT16+BT23</f>
        <v>9673.7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-1112.4000000000015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9"/>
  <sheetViews>
    <sheetView view="pageBreakPreview" zoomScaleSheetLayoutView="100" zoomScalePageLayoutView="0" workbookViewId="0" topLeftCell="AL1">
      <selection activeCell="FQ17" sqref="FQ1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58">
        <v>5763.4</v>
      </c>
      <c r="AI6" s="58"/>
      <c r="AJ6" s="58"/>
      <c r="AK6" s="58"/>
      <c r="AL6" s="58"/>
      <c r="AM6" s="58"/>
      <c r="AN6" s="58"/>
      <c r="AO6" s="58"/>
      <c r="AP6" s="58"/>
      <c r="AQ6" s="58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1875.8</v>
      </c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>
        <v>250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>
        <v>6.6</v>
      </c>
      <c r="DV6" s="43"/>
      <c r="DW6" s="43"/>
      <c r="DX6" s="43"/>
      <c r="DY6" s="43"/>
      <c r="DZ6" s="43"/>
      <c r="EA6" s="43"/>
      <c r="EB6" s="43"/>
      <c r="EC6" s="43"/>
      <c r="ED6" s="43"/>
      <c r="EE6" s="43">
        <v>961.1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58">
        <f>SUM(AH6:EZ6)</f>
        <v>8856.9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58">
        <f>SUM(AH6:AQ11)</f>
        <v>5763.4</v>
      </c>
      <c r="AI12" s="58"/>
      <c r="AJ12" s="58"/>
      <c r="AK12" s="58"/>
      <c r="AL12" s="58"/>
      <c r="AM12" s="58"/>
      <c r="AN12" s="58"/>
      <c r="AO12" s="58"/>
      <c r="AP12" s="58"/>
      <c r="AQ12" s="58"/>
      <c r="AR12" s="43">
        <f>SUM(AR6:BF11)</f>
        <v>0</v>
      </c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1875.8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>
        <f>SUM(BQ6:CA11)</f>
        <v>0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>
        <f>SUM(CB6:CM11)</f>
        <v>0</v>
      </c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>
        <f>SUM(CN6:CX11)</f>
        <v>0</v>
      </c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>
        <f>SUM(CY6:DH11)</f>
        <v>0</v>
      </c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250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>
        <f>SUM(DU6:ED11)</f>
        <v>6.6</v>
      </c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961.1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>
        <f>SUM(EP6:EZ11)</f>
        <v>0</v>
      </c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58">
        <f>SUM(AH12:EZ12)</f>
        <v>8856.9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9.75" customHeight="1"/>
    <row r="19" ht="13.5">
      <c r="AC19" s="22"/>
    </row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4"/>
  <sheetViews>
    <sheetView view="pageBreakPreview" zoomScaleSheetLayoutView="100" zoomScalePageLayoutView="0" workbookViewId="0" topLeftCell="J1">
      <selection activeCell="EP6" sqref="EP6:EZ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v>6030.3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1969.4</v>
      </c>
      <c r="BH6" s="43"/>
      <c r="BI6" s="43"/>
      <c r="BJ6" s="43"/>
      <c r="BK6" s="43"/>
      <c r="BL6" s="43"/>
      <c r="BM6" s="43"/>
      <c r="BN6" s="43"/>
      <c r="BO6" s="43"/>
      <c r="BP6" s="43"/>
      <c r="BQ6" s="43">
        <v>2.2</v>
      </c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>
        <v>235.4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>
        <v>22.3</v>
      </c>
      <c r="DV6" s="43"/>
      <c r="DW6" s="43"/>
      <c r="DX6" s="43"/>
      <c r="DY6" s="43"/>
      <c r="DZ6" s="43"/>
      <c r="EA6" s="43"/>
      <c r="EB6" s="43"/>
      <c r="EC6" s="43"/>
      <c r="ED6" s="43"/>
      <c r="EE6" s="43">
        <v>1414.1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>
        <f>SUM(AH6:EZ6)</f>
        <v>9673.7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SUM(AH6:AQ11)</f>
        <v>6030.3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1969.4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>
        <f>SUM(BQ6:CA11)</f>
        <v>2.2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>
        <f>CY6</f>
        <v>0</v>
      </c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235.4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>
        <f>SUM(DU6:ED11)</f>
        <v>22.3</v>
      </c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1414.1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>
        <f>SUM(AH12:EZ12)</f>
        <v>9673.7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10.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B1">
      <selection activeCell="U10" sqref="U10:CJ10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64" t="s">
        <v>56</v>
      </c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3">
        <f>SUM(BE17:BS22)</f>
        <v>5368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5317.6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50.399999999999636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3">
        <v>5368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5317.6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50.399999999999636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23">
        <f>BE16+BE23</f>
        <v>5368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SUM(BT17:BT23)</f>
        <v>5317.6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SUM(CI17:CI23)</f>
        <v>50.399999999999636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4"/>
  <sheetViews>
    <sheetView view="pageBreakPreview" zoomScaleSheetLayoutView="100" zoomScalePageLayoutView="0" workbookViewId="0" topLeftCell="Q1">
      <selection activeCell="IU21" sqref="IU21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v>3534.2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1143.2</v>
      </c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>
        <v>6.7</v>
      </c>
      <c r="CZ6" s="43"/>
      <c r="DA6" s="43"/>
      <c r="DB6" s="43"/>
      <c r="DC6" s="43"/>
      <c r="DD6" s="43"/>
      <c r="DE6" s="43"/>
      <c r="DF6" s="43"/>
      <c r="DG6" s="43"/>
      <c r="DH6" s="43"/>
      <c r="DI6" s="43">
        <v>67.4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>
        <v>566.1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>
        <f>SUM(AH6:EZ6)</f>
        <v>5317.599999999999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SUM(AH6:AQ11)</f>
        <v>3534.2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1143.2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>
        <f>SUM(BQ6:CA11)</f>
        <v>0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>
        <f>SUM(CY6:DH11)</f>
        <v>6.7</v>
      </c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67.4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>
        <f>SUM(DU6:ED11)</f>
        <v>0</v>
      </c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566.1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>
        <f>SUM(AH12:EZ12)</f>
        <v>5317.599999999999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9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B1">
      <selection activeCell="BT16" sqref="BT16:CH16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4" t="s">
        <v>57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3">
        <f>SUM(BE17:BS22)</f>
        <v>8928.8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68">
        <f>SUM(BT17:CH22)</f>
        <v>23130.7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-14201.900000000001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3">
        <v>8928.8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68">
        <v>23130.7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-14201.900000000001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23">
        <f>BE16+BE23</f>
        <v>8928.8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68">
        <f>BT16+BT23</f>
        <v>23130.7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23">
        <f>BE24-BT24</f>
        <v>-14201.900000000001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4"/>
  <sheetViews>
    <sheetView view="pageBreakPreview" zoomScaleSheetLayoutView="100" zoomScalePageLayoutView="0" workbookViewId="0" topLeftCell="H1">
      <selection activeCell="IQ12" sqref="IQ12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65">
        <v>12219.9</v>
      </c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>
        <v>3910.7</v>
      </c>
      <c r="BH6" s="65"/>
      <c r="BI6" s="65"/>
      <c r="BJ6" s="65"/>
      <c r="BK6" s="65"/>
      <c r="BL6" s="65"/>
      <c r="BM6" s="65"/>
      <c r="BN6" s="65"/>
      <c r="BO6" s="65"/>
      <c r="BP6" s="65"/>
      <c r="BQ6" s="65">
        <v>268.9</v>
      </c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>
        <v>178.3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>
        <v>279.6</v>
      </c>
      <c r="CZ6" s="65"/>
      <c r="DA6" s="65"/>
      <c r="DB6" s="65"/>
      <c r="DC6" s="65"/>
      <c r="DD6" s="65"/>
      <c r="DE6" s="65"/>
      <c r="DF6" s="65"/>
      <c r="DG6" s="65"/>
      <c r="DH6" s="65"/>
      <c r="DI6" s="69">
        <v>3045.5</v>
      </c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5">
        <v>23.2</v>
      </c>
      <c r="DV6" s="65"/>
      <c r="DW6" s="65"/>
      <c r="DX6" s="65"/>
      <c r="DY6" s="65"/>
      <c r="DZ6" s="65"/>
      <c r="EA6" s="65"/>
      <c r="EB6" s="65"/>
      <c r="EC6" s="65"/>
      <c r="ED6" s="65"/>
      <c r="EE6" s="65">
        <v>3204.6</v>
      </c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>
        <f>SUM(AH6:EZ6)</f>
        <v>23130.699999999997</v>
      </c>
      <c r="FB6" s="65"/>
      <c r="FC6" s="65"/>
      <c r="FD6" s="65"/>
      <c r="FE6" s="65"/>
      <c r="FF6" s="65"/>
      <c r="FG6" s="65"/>
      <c r="FH6" s="65"/>
      <c r="FI6" s="65"/>
      <c r="FJ6" s="65"/>
      <c r="FK6" s="65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65">
        <f>SUM(AH6:AQ11)</f>
        <v>12219.9</v>
      </c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>
        <f>SUM(BG6:BP11)</f>
        <v>3910.7</v>
      </c>
      <c r="BH12" s="65"/>
      <c r="BI12" s="65"/>
      <c r="BJ12" s="65"/>
      <c r="BK12" s="65"/>
      <c r="BL12" s="65"/>
      <c r="BM12" s="65"/>
      <c r="BN12" s="65"/>
      <c r="BO12" s="65"/>
      <c r="BP12" s="65"/>
      <c r="BQ12" s="65">
        <f>SUM(BQ6:CA11)</f>
        <v>268.9</v>
      </c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>
        <f>SUM(CN6:CX11)</f>
        <v>178.3</v>
      </c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>
        <f>SUM(CY6:DH11)</f>
        <v>279.6</v>
      </c>
      <c r="CZ12" s="65"/>
      <c r="DA12" s="65"/>
      <c r="DB12" s="65"/>
      <c r="DC12" s="65"/>
      <c r="DD12" s="65"/>
      <c r="DE12" s="65"/>
      <c r="DF12" s="65"/>
      <c r="DG12" s="65"/>
      <c r="DH12" s="65"/>
      <c r="DI12" s="65">
        <f>SUM(DI6:DT11)</f>
        <v>3045.5</v>
      </c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>
        <f>SUM(DU6:ED11)</f>
        <v>23.2</v>
      </c>
      <c r="DV12" s="65"/>
      <c r="DW12" s="65"/>
      <c r="DX12" s="65"/>
      <c r="DY12" s="65"/>
      <c r="DZ12" s="65"/>
      <c r="EA12" s="65"/>
      <c r="EB12" s="65"/>
      <c r="EC12" s="65"/>
      <c r="ED12" s="65"/>
      <c r="EE12" s="65">
        <f>SUM(EE6:EO11)</f>
        <v>3204.6</v>
      </c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>
        <f>SUM(AH12:EZ12)</f>
        <v>23130.699999999997</v>
      </c>
      <c r="FB12" s="65"/>
      <c r="FC12" s="65"/>
      <c r="FD12" s="65"/>
      <c r="FE12" s="65"/>
      <c r="FF12" s="65"/>
      <c r="FG12" s="65"/>
      <c r="FH12" s="65"/>
      <c r="FI12" s="65"/>
      <c r="FJ12" s="65"/>
      <c r="FK12" s="65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9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B1">
      <selection activeCell="AS11" sqref="AS11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4" t="s">
        <v>58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70">
        <f>SUM(BE17:BS22)</f>
        <v>47684.7</v>
      </c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>
        <f>SUM(BT17:CH22)</f>
        <v>41933.3</v>
      </c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>
        <f>BE16-BT16</f>
        <v>5751.399999999994</v>
      </c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70">
        <v>47684.7</v>
      </c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>
        <v>41933.3</v>
      </c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>
        <f>BE17-BT17</f>
        <v>5751.399999999994</v>
      </c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70">
        <f>BE16+BE23</f>
        <v>47684.7</v>
      </c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>
        <f>BT16+BT23</f>
        <v>41933.3</v>
      </c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>
        <f>BE24-BT24</f>
        <v>5751.399999999994</v>
      </c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</row>
    <row r="25" ht="3.75" customHeight="1"/>
    <row r="26" spans="1:108" s="19" customFormat="1" ht="46.5" customHeight="1">
      <c r="A26" s="35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4"/>
  <sheetViews>
    <sheetView view="pageBreakPreview" zoomScaleSheetLayoutView="100" zoomScalePageLayoutView="0" workbookViewId="0" topLeftCell="B1">
      <selection activeCell="GG8" sqref="GG8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v>6582.2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2153.5</v>
      </c>
      <c r="BH6" s="43"/>
      <c r="BI6" s="43"/>
      <c r="BJ6" s="43"/>
      <c r="BK6" s="43"/>
      <c r="BL6" s="43"/>
      <c r="BM6" s="43"/>
      <c r="BN6" s="43"/>
      <c r="BO6" s="43"/>
      <c r="BP6" s="43"/>
      <c r="BQ6" s="43">
        <v>48.3</v>
      </c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58">
        <v>14.4</v>
      </c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43">
        <v>19.5</v>
      </c>
      <c r="CZ6" s="43"/>
      <c r="DA6" s="43"/>
      <c r="DB6" s="43"/>
      <c r="DC6" s="43"/>
      <c r="DD6" s="43"/>
      <c r="DE6" s="43"/>
      <c r="DF6" s="43"/>
      <c r="DG6" s="43"/>
      <c r="DH6" s="43"/>
      <c r="DI6" s="43">
        <v>8811.4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>
        <v>18.5</v>
      </c>
      <c r="DV6" s="43"/>
      <c r="DW6" s="43"/>
      <c r="DX6" s="43"/>
      <c r="DY6" s="43"/>
      <c r="DZ6" s="43"/>
      <c r="EA6" s="43"/>
      <c r="EB6" s="43"/>
      <c r="EC6" s="43"/>
      <c r="ED6" s="43"/>
      <c r="EE6" s="43">
        <v>24285.5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>
        <f>SUM(AH6:EO6)</f>
        <v>41933.3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>
        <f>SUM(AH11:EO11)</f>
        <v>0</v>
      </c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AH6+AH11</f>
        <v>6582.2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BG6+BG11</f>
        <v>2153.5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>
        <f>BQ6+BQ11</f>
        <v>48.3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58">
        <f>CN6+CN11</f>
        <v>14.4</v>
      </c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>
        <f>CY6+CY11</f>
        <v>19.5</v>
      </c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DI6+DI11</f>
        <v>8811.4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>
        <f>DU6+DU11</f>
        <v>18.5</v>
      </c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EE6+EE11</f>
        <v>24285.5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>
        <f>SUM(AH12:EO12)</f>
        <v>41933.3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8.2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tabSelected="1" zoomScaleSheetLayoutView="100" zoomScalePageLayoutView="0" workbookViewId="0" topLeftCell="A19">
      <selection activeCell="BF12" sqref="BF12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4" t="s">
        <v>60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70">
        <f>'Н.Н1'!BE16+'Каз1 '!BE16:BS16+Сар1!BE16+'Сам РВП1'!BE16:BS16+Волг1!BE16+Вят1!BE16+Гор1!BE16+Чеб1!BE16+'Сам РГС1'!BE16:BS16+Бал1!BE16+Аст1!BE16+ИТЦ1!BE16+Упр1!BE16</f>
        <v>139912</v>
      </c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>
        <f>'Н.Н1'!BT16+'Каз1 '!BT16:CH16+Сар1!BT16+'Сам РВП1'!BT16:CH16+Волг1!BT16+Вят1!BT16+Гор1!BT16+Чеб1!BT16+'Сам РГС1'!BT16:CH16+Бал1!BT16+Аст1!BT16+ИТЦ1!BT16+Упр1!BT16</f>
        <v>159696.8</v>
      </c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>
        <f>BE16-BT16</f>
        <v>-19784.79999999999</v>
      </c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70">
        <f>'Н.Н1'!BE17+'Каз1 '!BE17:BS17+Сар1!BE17+'Сам РВП1'!BE17:BS17+Волг1!BE17+Вят1!BE17+Гор1!BE17+Чеб1!BE17+'Сам РГС1'!BE17:BS17+Бал1!BE17+Аст1!BE17+ИТЦ1!BE17+Упр1!BE17</f>
        <v>139912</v>
      </c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>
        <f>'Н.Н1'!BT17+'Каз1 '!BT17:CH17+Сар1!BT17+'Сам РВП1'!BT17:CH17+Волг1!BT17+Вят1!BT17+Гор1!BT17+Чеб1!BT17+'Сам РГС1'!BT17:CH17+Бал1!BT17+Аст1!BT17+ИТЦ1!BT17+Упр1!BT17</f>
        <v>159696.8</v>
      </c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1">
        <f aca="true" t="shared" si="0" ref="CI17:CI23">BE17-BT17</f>
        <v>-19784.79999999999</v>
      </c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3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70">
        <f>'Н.Н1'!BE18+'Каз1 '!BE18:BS18+Сар1!BE18+'Сам РВП1'!BE18:BS18+Волг1!BE18+Вят1!BE18+Гор1!BE18+Чеб1!BE18+'Сам РГС1'!BE18:BS18+Бал1!BE18+Аст1!BE18+ИТЦ1!BE18+Упр1!BE18</f>
        <v>0</v>
      </c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>
        <f>'Н.Н1'!BT18+'Каз1 '!BT18:CH18+Сар1!BT18+'Сам РВП1'!BT18:CH18+Волг1!BT18+Вят1!BT18+Гор1!BT18+Чеб1!BT18+'Сам РГС1'!BT18:CH18+Бал1!BT18+Аст1!BT18+ИТЦ1!BT18+Упр1!BT18</f>
        <v>0</v>
      </c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1">
        <f t="shared" si="0"/>
        <v>0</v>
      </c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3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70">
        <f>'Н.Н1'!BE19+'Каз1 '!BE19:BS19+Сар1!BE19+'Сам РВП1'!BE19:BS19+Волг1!BE19+Вят1!BE19+Гор1!BE19+Чеб1!BE19+'Сам РГС1'!BE19:BS19+Бал1!BE19+Аст1!BE19+ИТЦ1!BE19+Упр1!BE19</f>
        <v>0</v>
      </c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>
        <f>'Н.Н1'!BT19+'Каз1 '!BT19:CH19+Сар1!BT19+'Сам РВП1'!BT19:CH19+Волг1!BT19+Вят1!BT19+Гор1!BT19+Чеб1!BT19+'Сам РГС1'!BT19:CH19+Бал1!BT19+Аст1!BT19+ИТЦ1!BT19+Упр1!BT19</f>
        <v>0</v>
      </c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1">
        <f t="shared" si="0"/>
        <v>0</v>
      </c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3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70">
        <f>'Н.Н1'!BE20+'Каз1 '!BE20:BS20+Сар1!BE20+'Сам РВП1'!BE20:BS20+Волг1!BE20+Вят1!BE20+Гор1!BE20+Чеб1!BE20+'Сам РГС1'!BE20:BS20+Бал1!BE20+Аст1!BE20+ИТЦ1!BE20+Упр1!BE20</f>
        <v>0</v>
      </c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>
        <f>'Н.Н1'!BT20+'Каз1 '!BT20:CH20+Сар1!BT20+'Сам РВП1'!BT20:CH20+Волг1!BT20+Вят1!BT20+Гор1!BT20+Чеб1!BT20+'Сам РГС1'!BT20:CH20+Бал1!BT20+Аст1!BT20+ИТЦ1!BT20+Упр1!BT20</f>
        <v>0</v>
      </c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1">
        <f t="shared" si="0"/>
        <v>0</v>
      </c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3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70">
        <f>'Н.Н1'!BE21+'Каз1 '!BE21:BS21+Сар1!BE21+'Сам РВП1'!BE21:BS21+Волг1!BE21+Вят1!BE21+Гор1!BE21+Чеб1!BE21+'Сам РГС1'!BE21:BS21+Бал1!BE21+Аст1!BE21+ИТЦ1!BE21+Упр1!BE21</f>
        <v>0</v>
      </c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>
        <f>'Н.Н1'!BT21+'Каз1 '!BT21:CH21+Сар1!BT21+'Сам РВП1'!BT21:CH21+Волг1!BT21+Вят1!BT21+Гор1!BT21+Чеб1!BT21+'Сам РГС1'!BT21:CH21+Бал1!BT21+Аст1!BT21+ИТЦ1!BT21+Упр1!BT21</f>
        <v>0</v>
      </c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1">
        <f t="shared" si="0"/>
        <v>0</v>
      </c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3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70">
        <f>'Н.Н1'!BE22+'Каз1 '!BE22:BS22+Сар1!BE22+'Сам РВП1'!BE22:BS22+Волг1!BE22+Вят1!BE22+Гор1!BE22+Чеб1!BE22+'Сам РГС1'!BE22:BS22+Бал1!BE22+Аст1!BE22+ИТЦ1!BE22+Упр1!BE22</f>
        <v>0</v>
      </c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>
        <f>'Н.Н1'!BT22+'Каз1 '!BT22:CH22+Сар1!BT22+'Сам РВП1'!BT22:CH22+Волг1!BT22+Вят1!BT22+Гор1!BT22+Чеб1!BT22+'Сам РГС1'!BT22:CH22+Бал1!BT22+Аст1!BT22+ИТЦ1!BT22+Упр1!BT22</f>
        <v>0</v>
      </c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1">
        <f t="shared" si="0"/>
        <v>0</v>
      </c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3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70">
        <f>'Н.Н1'!BE23+'Каз1 '!BE23:BS23+Сар1!BE23+'Сам РВП1'!BE23:BS23+Волг1!BE23+Вят1!BE23+Гор1!BE23+Чеб1!BE23+'Сам РГС1'!BE23:BS23+Бал1!BE23+Аст1!BE23+ИТЦ1!BE23+Упр1!BE23</f>
        <v>0</v>
      </c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>
        <f>'Н.Н1'!BT23+'Каз1 '!BT23:CH23+Сар1!BT23+'Сам РВП1'!BT23:CH23+Волг1!BT23+Вят1!BT23+Гор1!BT23+Чеб1!BT23+'Сам РГС1'!BT23:CH23+Бал1!BT23+Аст1!BT23+ИТЦ1!BT23+Упр1!BT23</f>
        <v>0</v>
      </c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1">
        <f t="shared" si="0"/>
        <v>0</v>
      </c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70">
        <f>'Н.Н1'!BE24+'Каз1 '!BE24:BS24+Сар1!BE24+'Сам РВП1'!BE24:BS24+Волг1!BE24+Вят1!BE24+Гор1!BE24+Чеб1!BE24+'Сам РГС1'!BE24:BS24+Бал1!BE24+Аст1!BE24+ИТЦ1!BE24+Упр1!BE24</f>
        <v>139912</v>
      </c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>
        <f>'Н.Н1'!BT24+'Каз1 '!BT24:CH24+Сар1!BT24+'Сам РВП1'!BT24:CH24+Волг1!BT24+Вят1!BT24+Гор1!BT24+Чеб1!BT24+'Сам РГС1'!BT24:CH24+Бал1!BT24+Аст1!BT24+ИТЦ1!BT24+Упр1!BT24</f>
        <v>159696.8</v>
      </c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>
        <f>'Н.Н1'!CI24+'Каз1 '!CI24:DD24+Сар1!CI24+'Сам РВП1'!CI24:DD24+Волг1!CI24+Вят1!CI24+Гор1!CI24+Чеб1!CI24+'Сам РГС1'!CI24:DD24+Бал1!CI24+Аст1!CI24+ИТЦ1!CI24+Упр1!CI24</f>
        <v>-19784.800000000007</v>
      </c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</row>
    <row r="25" ht="3.75" customHeight="1"/>
    <row r="26" spans="1:108" s="19" customFormat="1" ht="46.5" customHeight="1">
      <c r="A26" s="35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4"/>
  <sheetViews>
    <sheetView view="pageBreakPreview" zoomScaleSheetLayoutView="100" zoomScalePageLayoutView="0" workbookViewId="0" topLeftCell="A1">
      <selection activeCell="CN10" sqref="CN10:CX10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65">
        <f>'Н.Н2'!AH6+'Каз2 '!AH6:AQ6+Волг2!AH6+'Сам РВП2'!AH6:AQ6+Сар2!AH6:AQ6+Вят2!AH6+Гор2!AH6+Чеб2!AH6+'Сам РГС2'!AH6:AQ6+Бал2!AH6+'Аст2 '!AH6:AQ6+ИТЦ2!AH6+'Упр2 '!AH6:AQ6</f>
        <v>77371.2</v>
      </c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>
        <f>'Н.Н2'!BG6+'Каз2 '!BG6:BP6+Волг2!BG6+'Сам РВП2'!BG6:BP6+Сар2!BG6:BP6+Вят2!BG6+Гор2!BG6+Чеб2!BG6+'Сам РГС2'!BG6:BP6+Бал2!BG6+'Аст2 '!BG6:BP6+ИТЦ2!BG6+'Упр2 '!BG6:BP6</f>
        <v>24602.600000000002</v>
      </c>
      <c r="BH6" s="65"/>
      <c r="BI6" s="65"/>
      <c r="BJ6" s="65"/>
      <c r="BK6" s="65"/>
      <c r="BL6" s="65"/>
      <c r="BM6" s="65"/>
      <c r="BN6" s="65"/>
      <c r="BO6" s="65"/>
      <c r="BP6" s="65"/>
      <c r="BQ6" s="65">
        <f>'Н.Н2'!BQ6+'Каз2 '!BQ6:CA6+Сар2!BQ6:CA6+'Сам РВП2'!BQ6:CA6+Волг2!BQ6+Вят2!BQ6+Гор2!BQ6+Чеб2!BQ6+'Сам РГС2'!BQ6:CA6+Бал2!BQ6+'Аст2 '!BQ6:CA6+ИТЦ2!BQ6+'Упр2 '!BQ6:CA6</f>
        <v>447.4</v>
      </c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>
        <f>'Н.Н2'!CN6+'Каз2 '!CN6:CX6+Сар2!CN6:CX6+'Сам РВП2'!CN6:CX6+Волг2!CN6+Вят2!CN6+Гор2!CN6+Чеб2!CN6+'Сам РГС2'!CN6:CX6+Бал2!CN6+'Аст2 '!CN6:CX6+ИТЦ2!CN6+'Упр2 '!CN6:CX6</f>
        <v>192.70000000000002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>
        <f>'Н.Н2'!CY6+'Каз2 '!CY6:DH6+Сар2!CY6:DH6+'Сам РВП2'!CY6:DH6+Волг2!CY6+Вят2!CY6+Гор2!CY6+Чеб2!CY6+'Сам РГС2'!CY6:DH6+Бал2!CY6+'Аст2 '!CY6:DH6+ИТЦ2!CY6+'Упр2 '!CY6:DH6</f>
        <v>336.70000000000005</v>
      </c>
      <c r="CZ6" s="65"/>
      <c r="DA6" s="65"/>
      <c r="DB6" s="65"/>
      <c r="DC6" s="65"/>
      <c r="DD6" s="65"/>
      <c r="DE6" s="65"/>
      <c r="DF6" s="65"/>
      <c r="DG6" s="65"/>
      <c r="DH6" s="65"/>
      <c r="DI6" s="65">
        <f>'Н.Н2'!DI6+'Каз2 '!DI6:DT6+Сар2!DI6:DT6+'Сам РВП2'!DI6:DT6+Волг2!DI6+Вят2!DI6+Гор2!DI6+Чеб2!DI6+'Сам РГС2'!DI6:DT6+Бал2!DI6+'Аст2 '!DI6:DT6+ИТЦ2!DI6+'Упр2 '!DI6:DT6</f>
        <v>13546.3</v>
      </c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>
        <f>'Н.Н2'!DU6+'Каз2 '!DU6:ED6+Сар2!DU6:ED6+'Сам РВП2'!DU6:ED6+Волг2!DU6+Вят2!DU6+Гор2!DU6+Чеб2!DU6+'Сам РГС2'!DU6:ED6+Бал2!DU6+'Аст2 '!DU6:ED6+ИТЦ2!DU6+'Упр2 '!DU6:ED6</f>
        <v>193.89999999999998</v>
      </c>
      <c r="DV6" s="65"/>
      <c r="DW6" s="65"/>
      <c r="DX6" s="65"/>
      <c r="DY6" s="65"/>
      <c r="DZ6" s="65"/>
      <c r="EA6" s="65"/>
      <c r="EB6" s="65"/>
      <c r="EC6" s="65"/>
      <c r="ED6" s="65"/>
      <c r="EE6" s="65">
        <f>'Н.Н2'!EE6+'Каз2 '!EE6:EO6+Сар2!EE6:EO6+'Сам РВП2'!EE6:EO6+Волг2!EE6+Вят2!EE6+Гор2!EE6+Чеб2!EE6+'Сам РГС2'!EE6:EO6+Бал2!EE6+'Аст2 '!EE6:EO6+ИТЦ2!EE6+'Упр2 '!EE6:EO6</f>
        <v>43006</v>
      </c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>
        <f>'Н.Н2'!FA6+'Каз2 '!FA6:FK6+Сар2!FA6:FK6+'Сам РВП2'!FA6:FK6+Волг2!FA6+Вят2!FA6+Гор2!FA6+Чеб2!FA6+'Сам РГС2'!FA6:FK6+Бал2!FA6+'Аст2 '!FA6:FK6+ИТЦ2!FA6+'Упр2 '!FA6:FK6</f>
        <v>159696.8</v>
      </c>
      <c r="FB6" s="65"/>
      <c r="FC6" s="65"/>
      <c r="FD6" s="65"/>
      <c r="FE6" s="65"/>
      <c r="FF6" s="65"/>
      <c r="FG6" s="65"/>
      <c r="FH6" s="65"/>
      <c r="FI6" s="65"/>
      <c r="FJ6" s="65"/>
      <c r="FK6" s="65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65">
        <f>'Н.Н2'!AH8+'Каз2 '!AH8:AQ8+Волг2!AH8+'Сам РВП2'!AH8:AQ8+Сар2!AH8:AQ8+Вят2!AH8+Гор2!AH8+Чеб2!AH8+'Сам РГС2'!AH8:AQ8+Бал2!AH8+'Аст2 '!AH8:AQ8+ИТЦ2!AH8+'Упр2 '!AH8:AQ8</f>
        <v>0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>
        <f>'Н.Н2'!BG8+'Каз2 '!BG8:BP8+Волг2!BG8+'Сам РВП2'!BG8:BP8+Сар2!BG8:BP8+Вят2!BG8+Гор2!BG8+Чеб2!BG8+'Сам РГС2'!BG8:BP8+Бал2!BG8+'Аст2 '!BG8:BP8+ИТЦ2!BG8+'Упр2 '!BG8:BP8</f>
        <v>0</v>
      </c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>
        <f>'Н.Н2'!DI8+'Каз2 '!DI8:DT8+Сар2!DI8:DT8+'Сам РВП2'!DI8:DT8+Волг2!DI8+Вят2!DI8+Гор2!DI8+Чеб2!DI8+'Сам РГС2'!DI8:DT8+Бал2!DI8+'Аст2 '!DI8:DT8+ИТЦ2!DI8+'Упр2 '!DI8:DT8</f>
        <v>0</v>
      </c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>
        <f>'Н.Н2'!DU8+'Каз2 '!DU8:ED8+Сар2!DU8:ED8+'Сам РВП2'!DU8:ED8+Волг2!DU8+Вят2!DU8+Гор2!DU8+Чеб2!DU8+'Сам РГС2'!DU8:ED8+Бал2!DU8+'Аст2 '!DU8:ED8+ИТЦ2!DU8+'Упр2 '!DU8:ED8</f>
        <v>0</v>
      </c>
      <c r="DV8" s="65"/>
      <c r="DW8" s="65"/>
      <c r="DX8" s="65"/>
      <c r="DY8" s="65"/>
      <c r="DZ8" s="65"/>
      <c r="EA8" s="65"/>
      <c r="EB8" s="65"/>
      <c r="EC8" s="65"/>
      <c r="ED8" s="65"/>
      <c r="EE8" s="65">
        <f>'Н.Н2'!EE8+'Каз2 '!EE8:EO8+Сар2!EE8:EO8+'Сам РВП2'!EE8:EO8+Волг2!EE8+Вят2!EE8+Гор2!EE8+Чеб2!EE8+'Сам РГС2'!EE8:EO8+Бал2!EE8+'Аст2 '!EE8:EO8+ИТЦ2!EE8+'Упр2 '!EE8:EO8</f>
        <v>0</v>
      </c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>
        <f>'Н.Н2'!FA8+'Каз2 '!FA8:FK8+Сар2!FA8:FK8+'Сам РВП2'!FA8:FK8+Волг2!FA8+Вят2!FA8+Гор2!FA8+Чеб2!FA8+'Сам РГС2'!FA8:FK8+Бал2!FA8+'Аст2 '!FA8:FK8+ИТЦ2!FA8+'Упр2 '!FA8:FK8</f>
        <v>0</v>
      </c>
      <c r="FB8" s="65"/>
      <c r="FC8" s="65"/>
      <c r="FD8" s="65"/>
      <c r="FE8" s="65"/>
      <c r="FF8" s="65"/>
      <c r="FG8" s="65"/>
      <c r="FH8" s="65"/>
      <c r="FI8" s="65"/>
      <c r="FJ8" s="65"/>
      <c r="FK8" s="65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65">
        <f>'Н.Н2'!AH11+'Каз2 '!AH11:AQ11+Волг2!AH11+'Сам РВП2'!AH11:AQ11+Сар2!AH11:AQ11+Вят2!AH11+Гор2!AH11+Чеб2!AH11+'Сам РГС2'!AH11:AQ11+Бал2!AH11+'Аст2 '!AH11:AQ11+ИТЦ2!AH11+'Упр2 '!AH11:AQ11</f>
        <v>0</v>
      </c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>
        <f>'Н.Н2'!BG11+'Каз2 '!BG11:BP11+Волг2!BG11+'Сам РВП2'!BG11:BP11+Сар2!BG11:BP11+Вят2!BG11+Гор2!BG11+Чеб2!BG11+'Сам РГС2'!BG11:BP11+Бал2!BG11+'Аст2 '!BG11:BP11+ИТЦ2!BG11+'Упр2 '!BG11:BP11</f>
        <v>0</v>
      </c>
      <c r="BH11" s="65"/>
      <c r="BI11" s="65"/>
      <c r="BJ11" s="65"/>
      <c r="BK11" s="65"/>
      <c r="BL11" s="65"/>
      <c r="BM11" s="65"/>
      <c r="BN11" s="65"/>
      <c r="BO11" s="65"/>
      <c r="BP11" s="65"/>
      <c r="BQ11" s="65">
        <f>'Н.Н2'!BQ11+'Каз2 '!BQ11:CA11+Сар2!BQ11:CA11+'Сам РВП2'!BQ11:CA11+Волг2!BQ11+Вят2!BQ11+Гор2!BQ11+Чеб2!BQ11+'Сам РГС2'!BQ11:CA11+Бал2!BQ11+'Аст2 '!BQ11:CA11+ИТЦ2!BQ11+'Упр2 '!BQ11:CA11</f>
        <v>0</v>
      </c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>
        <f>'Н.Н2'!CN11+'Каз2 '!CN11:CX11+Сар2!CN11:CX11+'Сам РВП2'!CN11:CX11+Волг2!CN11+Вят2!CN11+Гор2!CN11+Чеб2!CN11+'Сам РГС2'!CN11:CX11+Бал2!CN11+'Аст2 '!CN11:CX11+ИТЦ2!CN11+'Упр2 '!CN11:CX11</f>
        <v>0</v>
      </c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>
        <f>'Н.Н2'!CY11+'Каз2 '!CY11:DH11+Сар2!CY11:DH11+'Сам РВП2'!CY11:DH11+Волг2!CY11+Вят2!CY11+Гор2!CY11+Чеб2!CY11+'Сам РГС2'!CY11:DH11+Бал2!CY11+'Аст2 '!CY11:DH11+ИТЦ2!CY11+'Упр2 '!CY11:DH11</f>
        <v>0</v>
      </c>
      <c r="CZ11" s="65"/>
      <c r="DA11" s="65"/>
      <c r="DB11" s="65"/>
      <c r="DC11" s="65"/>
      <c r="DD11" s="65"/>
      <c r="DE11" s="65"/>
      <c r="DF11" s="65"/>
      <c r="DG11" s="65"/>
      <c r="DH11" s="65"/>
      <c r="DI11" s="65">
        <f>'Н.Н2'!DI11+'Каз2 '!DI11:DT11+Сар2!DI11:DT11+'Сам РВП2'!DI11:DT11+Волг2!DI11+Вят2!DI11+Гор2!DI11+Чеб2!DI11+'Сам РГС2'!DI11:DT11+Бал2!DI11+'Аст2 '!DI11:DT11+ИТЦ2!DI11+'Упр2 '!DI11:DT11</f>
        <v>0</v>
      </c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>
        <f>'Н.Н2'!DU11+'Каз2 '!DU11:ED11+Сар2!DU11:ED11+'Сам РВП2'!DU11:ED11+Волг2!DU11+Вят2!DU11+Гор2!DU11+Чеб2!DU11+'Сам РГС2'!DU11:ED11+Бал2!DU11+'Аст2 '!DU11:ED11+ИТЦ2!DU11+'Упр2 '!DU11:ED11</f>
        <v>0</v>
      </c>
      <c r="DV11" s="65"/>
      <c r="DW11" s="65"/>
      <c r="DX11" s="65"/>
      <c r="DY11" s="65"/>
      <c r="DZ11" s="65"/>
      <c r="EA11" s="65"/>
      <c r="EB11" s="65"/>
      <c r="EC11" s="65"/>
      <c r="ED11" s="65"/>
      <c r="EE11" s="65">
        <f>'Н.Н2'!EE11+'Каз2 '!EE11:EO11+Сар2!EE11:EO11+'Сам РВП2'!EE11:EO11+Волг2!EE11+Вят2!EE11+Гор2!EE11+Чеб2!EE11+'Сам РГС2'!EE11:EO11+Бал2!EE11+'Аст2 '!EE11:EO11+ИТЦ2!EE11+'Упр2 '!EE11:EO11</f>
        <v>0</v>
      </c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>
        <f>'Н.Н2'!FA11+'Каз2 '!FA11:FK11+Сар2!FA11:FK11+'Сам РВП2'!FA11:FK11+Волг2!FA11+Вят2!FA11+Гор2!FA11+Чеб2!FA11+'Сам РГС2'!FA11:FK11+Бал2!FA11+'Аст2 '!FA11:FK11+ИТЦ2!FA11+'Упр2 '!FA11:FK11</f>
        <v>0</v>
      </c>
      <c r="FB11" s="65"/>
      <c r="FC11" s="65"/>
      <c r="FD11" s="65"/>
      <c r="FE11" s="65"/>
      <c r="FF11" s="65"/>
      <c r="FG11" s="65"/>
      <c r="FH11" s="65"/>
      <c r="FI11" s="65"/>
      <c r="FJ11" s="65"/>
      <c r="FK11" s="65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65">
        <f>'Н.Н2'!AH12+'Каз2 '!AH12:AQ12+Волг2!AH12+'Сам РВП2'!AH12:AQ12+Сар2!AH12:AQ12+Вят2!AH12+Гор2!AH12+Чеб2!AH12+'Сам РГС2'!AH12:AQ12+Бал2!AH12+'Аст2 '!AH12:AQ12+ИТЦ2!AH12+'Упр2 '!AH12:AQ12</f>
        <v>77371.2</v>
      </c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>
        <f>'Н.Н2'!BG12+'Каз2 '!BG12:BP12+Волг2!BG12+'Сам РВП2'!BG12:BP12+Сар2!BG12:BP12+Вят2!BG12+Гор2!BG12+Чеб2!BG12+'Сам РГС2'!BG12:BP12+Бал2!BG12+'Аст2 '!BG12:BP12+ИТЦ2!BG12+'Упр2 '!BG12:BP12</f>
        <v>24602.600000000002</v>
      </c>
      <c r="BH12" s="65"/>
      <c r="BI12" s="65"/>
      <c r="BJ12" s="65"/>
      <c r="BK12" s="65"/>
      <c r="BL12" s="65"/>
      <c r="BM12" s="65"/>
      <c r="BN12" s="65"/>
      <c r="BO12" s="65"/>
      <c r="BP12" s="65"/>
      <c r="BQ12" s="65">
        <f>'Н.Н2'!BQ12+'Каз2 '!BQ12:CA12+Сар2!BQ12:CA12+'Сам РВП2'!BQ12:CA12+Волг2!BQ12+Вят2!BQ12+Гор2!BQ12+Чеб2!BQ12+'Сам РГС2'!BQ12:CA12+Бал2!BQ12+'Аст2 '!BQ12:CA12+ИТЦ2!BQ12+'Упр2 '!BQ12:CA12</f>
        <v>447.3</v>
      </c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>
        <f>'Н.Н2'!CN12+'Каз2 '!CN12:CX12+Сар2!CN12:CX12+'Сам РВП2'!CN12:CX12+Волг2!CN12+Вят2!CN12+Гор2!CN12+Чеб2!CN12+'Сам РГС2'!CN12:CX12+Бал2!CN12+'Аст2 '!CN12:CX12+ИТЦ2!CN12+'Упр2 '!CN12:CX12</f>
        <v>192.70000000000002</v>
      </c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>
        <f>'Н.Н2'!CY12+'Каз2 '!CY12:DH12+Сар2!CY12:DH12+'Сам РВП2'!CY12:DH12+Волг2!CY12+Вят2!CY12+Гор2!CY12+Чеб2!CY12+'Сам РГС2'!CY12:DH12+Бал2!CY12+'Аст2 '!CY12:DH12+ИТЦ2!CY12+'Упр2 '!CY12:DH12</f>
        <v>336.70000000000005</v>
      </c>
      <c r="CZ12" s="65"/>
      <c r="DA12" s="65"/>
      <c r="DB12" s="65"/>
      <c r="DC12" s="65"/>
      <c r="DD12" s="65"/>
      <c r="DE12" s="65"/>
      <c r="DF12" s="65"/>
      <c r="DG12" s="65"/>
      <c r="DH12" s="65"/>
      <c r="DI12" s="65">
        <f>'Н.Н2'!DI12+'Каз2 '!DI12:DT12+Сар2!DI12:DT12+'Сам РВП2'!DI12:DT12+Волг2!DI12+Вят2!DI12+Гор2!DI12+Чеб2!DI12+'Сам РГС2'!DI12:DT12+Бал2!DI12+'Аст2 '!DI12:DT12+ИТЦ2!DI12+'Упр2 '!DI12:DT12</f>
        <v>13546.3</v>
      </c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>
        <f>'Н.Н2'!DU12+'Каз2 '!DU12:ED12+Сар2!DU12:ED12+'Сам РВП2'!DU12:ED12+Волг2!DU12+Вят2!DU12+Гор2!DU12+Чеб2!DU12+'Сам РГС2'!DU12:ED12+Бал2!DU12+'Аст2 '!DU12:ED12+ИТЦ2!DU12+'Упр2 '!DU12:ED12</f>
        <v>193.89999999999998</v>
      </c>
      <c r="DV12" s="65"/>
      <c r="DW12" s="65"/>
      <c r="DX12" s="65"/>
      <c r="DY12" s="65"/>
      <c r="DZ12" s="65"/>
      <c r="EA12" s="65"/>
      <c r="EB12" s="65"/>
      <c r="EC12" s="65"/>
      <c r="ED12" s="65"/>
      <c r="EE12" s="65">
        <f>'Н.Н2'!EE12+'Каз2 '!EE12:EO12+Сар2!EE12:EO12+'Сам РВП2'!EE12:EO12+Волг2!EE12+Вят2!EE12+Гор2!EE12+Чеб2!EE12+'Сам РГС2'!EE12:EO12+Бал2!EE12+'Аст2 '!EE12:EO12+ИТЦ2!EE12+'Упр2 '!EE12:EO12</f>
        <v>43006</v>
      </c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>
        <f>'Н.Н2'!FA12+'Каз2 '!FA12:FK12+Сар2!FA12:FK12+'Сам РВП2'!FA12:FK12+Волг2!FA12+Вят2!FA12+Гор2!FA12+Чеб2!FA12+'Сам РГС2'!FA12:FK12+Бал2!FA12+'Аст2 '!FA12:FK12+ИТЦ2!FA12+'Упр2 '!FA12:FK12</f>
        <v>159696.8</v>
      </c>
      <c r="FB12" s="65"/>
      <c r="FC12" s="65"/>
      <c r="FD12" s="65"/>
      <c r="FE12" s="65"/>
      <c r="FF12" s="65"/>
      <c r="FG12" s="65"/>
      <c r="FH12" s="65"/>
      <c r="FI12" s="65"/>
      <c r="FJ12" s="65"/>
      <c r="FK12" s="65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6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A1">
      <selection activeCell="BE15" sqref="BE15:BS15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4" t="s">
        <v>47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62" t="s">
        <v>59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3">
        <f>SUM(BE17:BS22)</f>
        <v>12551.7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15389.5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-2837.7999999999993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3">
        <v>12551.7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15389.5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-2837.7999999999993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3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23">
        <f>BE16+BE23</f>
        <v>12551.7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BT16+BT23</f>
        <v>15389.5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-2837.7999999999993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9"/>
  <sheetViews>
    <sheetView view="pageBreakPreview" zoomScaleSheetLayoutView="100" zoomScalePageLayoutView="0" workbookViewId="0" topLeftCell="I13">
      <selection activeCell="HC7" sqref="HC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v>8807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2880.1</v>
      </c>
      <c r="BH6" s="43"/>
      <c r="BI6" s="43"/>
      <c r="BJ6" s="43"/>
      <c r="BK6" s="43"/>
      <c r="BL6" s="43"/>
      <c r="BM6" s="43"/>
      <c r="BN6" s="43"/>
      <c r="BO6" s="43"/>
      <c r="BP6" s="43"/>
      <c r="BQ6" s="43">
        <v>58.7</v>
      </c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>
        <v>13.9</v>
      </c>
      <c r="CZ6" s="43"/>
      <c r="DA6" s="43"/>
      <c r="DB6" s="43"/>
      <c r="DC6" s="43"/>
      <c r="DD6" s="43"/>
      <c r="DE6" s="43"/>
      <c r="DF6" s="43"/>
      <c r="DG6" s="43"/>
      <c r="DH6" s="43"/>
      <c r="DI6" s="43">
        <v>218.1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>
        <v>34.7</v>
      </c>
      <c r="DV6" s="43"/>
      <c r="DW6" s="43"/>
      <c r="DX6" s="43"/>
      <c r="DY6" s="43"/>
      <c r="DZ6" s="43"/>
      <c r="EA6" s="43"/>
      <c r="EB6" s="43"/>
      <c r="EC6" s="43"/>
      <c r="ED6" s="43"/>
      <c r="EE6" s="43">
        <v>3377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>
        <f>SUM(AH6:EZ6)</f>
        <v>15389.500000000002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SUM(AH6:AQ11)</f>
        <v>8807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>
        <f>SUM(AR6:BF11)</f>
        <v>0</v>
      </c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2880.1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>
        <f>SUM(BQ6:CA11)</f>
        <v>58.7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>
        <f>SUM(CB6:CM11)</f>
        <v>0</v>
      </c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>
        <f>SUM(CN6:CX11)</f>
        <v>0</v>
      </c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>
        <f>SUM(CY6:DH11)</f>
        <v>13.9</v>
      </c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218.1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>
        <f>SUM(DU6:ED11)</f>
        <v>34.7</v>
      </c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3377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>
        <f>SUM(EP6:EZ11)</f>
        <v>0</v>
      </c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>
        <f>SUM(AH12:EZ12)</f>
        <v>15389.500000000002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10.5" customHeight="1"/>
    <row r="19" ht="13.5">
      <c r="AC19" s="22"/>
    </row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A1">
      <selection activeCell="U9" sqref="U9:CJ9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4" t="s">
        <v>48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3">
        <f>SUM(BE17:BS22)</f>
        <v>2383.3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3074.2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-690.8999999999996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3">
        <v>2383.3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3074.2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-690.8999999999996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8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30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8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30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8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30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8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30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8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30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8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30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23">
        <f>BE16+BE23</f>
        <v>2383.3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BT16+BT23</f>
        <v>3074.2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-690.8999999999996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4"/>
  <sheetViews>
    <sheetView view="pageBreakPreview" zoomScaleSheetLayoutView="100" zoomScalePageLayoutView="0" workbookViewId="0" topLeftCell="AG1">
      <selection activeCell="EP6" sqref="EP6:EZ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v>1649.9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493.4</v>
      </c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>
        <v>57.3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>
        <v>873.6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>
        <f>SUM(AH6:EZ6)</f>
        <v>3074.2000000000003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SUM(AH6:AQ11)</f>
        <v>1649.9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>
        <f>SUM(AR6:BF11)</f>
        <v>0</v>
      </c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493.4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>
        <f>SUM(BQ6:CA11)</f>
        <v>0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>
        <f>SUM(CB6:CM11)</f>
        <v>0</v>
      </c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>
        <f>SUM(CN6:CX11)</f>
        <v>0</v>
      </c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>
        <f>SUM(CY6:DH11)</f>
        <v>0</v>
      </c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57.3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>
        <f>SUM(DU6:ED11)</f>
        <v>0</v>
      </c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873.6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>
        <f>SUM(EP6:EZ11)</f>
        <v>0</v>
      </c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>
        <f>SUM(AH12:EZ12)</f>
        <v>3074.2000000000003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9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A4">
      <selection activeCell="A13" sqref="A13:DD13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4" t="s">
        <v>49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3">
        <f>SUM(BE17:BS22)</f>
        <v>1643.3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2376.5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-733.2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3">
        <v>1643.3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2376.5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-733.2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23">
        <f>BE16+BE23</f>
        <v>1643.3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BT16+BT23</f>
        <v>2376.5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-733.2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4"/>
  <sheetViews>
    <sheetView view="pageBreakPreview" zoomScaleSheetLayoutView="100" zoomScalePageLayoutView="0" workbookViewId="0" topLeftCell="J1">
      <selection activeCell="CN7" sqref="CN7:CX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v>1004.6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320.3</v>
      </c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>
        <v>174.1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>
        <v>877.5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>
        <f>SUM(AH6:EZ6)</f>
        <v>2376.5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SUM(AH6:AQ11)</f>
        <v>1004.6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320.3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>
        <f>SUM(BQ6:CA11)</f>
        <v>0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174.1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>
        <f>SUM(DU6:ED11)</f>
        <v>0</v>
      </c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877.5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>
        <f>SUM(AH12:EZ12)</f>
        <v>2376.5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5.2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A4">
      <selection activeCell="BB14" sqref="BB14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4" t="s">
        <v>50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3">
        <f>SUM(BE17:BS22)</f>
        <v>4537.7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5770.6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-1232.9000000000005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3">
        <v>4537.7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5770.6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-1232.9000000000005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23">
        <f>BE16+BE23</f>
        <v>4537.7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BT16+BT23</f>
        <v>5770.6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-1232.9000000000005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Привалов</cp:lastModifiedBy>
  <cp:lastPrinted>2021-04-29T06:05:06Z</cp:lastPrinted>
  <dcterms:created xsi:type="dcterms:W3CDTF">2011-01-11T10:25:48Z</dcterms:created>
  <dcterms:modified xsi:type="dcterms:W3CDTF">2021-04-29T11:33:53Z</dcterms:modified>
  <cp:category/>
  <cp:version/>
  <cp:contentType/>
  <cp:contentStatus/>
</cp:coreProperties>
</file>