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12504" tabRatio="622" activeTab="0"/>
  </bookViews>
  <sheets>
    <sheet name="Радиобюллетень  общий" sheetId="1" r:id="rId1"/>
    <sheet name="подписи" sheetId="2" state="hidden" r:id="rId2"/>
    <sheet name="Лист1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Диспетчер2</author>
  </authors>
  <commentList>
    <comment ref="S28" authorId="0">
      <text>
        <r>
          <rPr>
            <b/>
            <sz val="9"/>
            <rFont val="Tahoma"/>
            <family val="0"/>
          </rPr>
          <t>формула</t>
        </r>
        <r>
          <rPr>
            <sz val="9"/>
            <rFont val="Tahoma"/>
            <family val="0"/>
          </rPr>
          <t xml:space="preserve">
</t>
        </r>
      </text>
    </comment>
    <comment ref="S29" authorId="0">
      <text>
        <r>
          <rPr>
            <b/>
            <sz val="9"/>
            <rFont val="Tahoma"/>
            <family val="0"/>
          </rPr>
          <t>формула</t>
        </r>
        <r>
          <rPr>
            <sz val="9"/>
            <rFont val="Tahoma"/>
            <family val="0"/>
          </rPr>
          <t xml:space="preserve">
</t>
        </r>
      </text>
    </comment>
    <comment ref="S30" authorId="0">
      <text>
        <r>
          <rPr>
            <b/>
            <sz val="9"/>
            <rFont val="Tahoma"/>
            <family val="0"/>
          </rPr>
          <t>формула</t>
        </r>
        <r>
          <rPr>
            <sz val="9"/>
            <rFont val="Tahoma"/>
            <family val="0"/>
          </rPr>
          <t xml:space="preserve">
</t>
        </r>
      </text>
    </comment>
    <comment ref="S66" authorId="0">
      <text>
        <r>
          <rPr>
            <sz val="9"/>
            <rFont val="Tahoma"/>
            <family val="0"/>
          </rPr>
          <t xml:space="preserve">формула
</t>
        </r>
      </text>
    </comment>
  </commentList>
</comments>
</file>

<file path=xl/sharedStrings.xml><?xml version="1.0" encoding="utf-8"?>
<sst xmlns="http://schemas.openxmlformats.org/spreadsheetml/2006/main" count="161" uniqueCount="142">
  <si>
    <t>ЛЭДВ</t>
  </si>
  <si>
    <t>1.</t>
  </si>
  <si>
    <t>КАЗАНСКИЙ  РАЙОН  ВОДНЫХ  ПУТЕЙ  И  СУДОХОДСТВА</t>
  </si>
  <si>
    <t>на</t>
  </si>
  <si>
    <t>08</t>
  </si>
  <si>
    <t>:00</t>
  </si>
  <si>
    <t>часов</t>
  </si>
  <si>
    <t>Уровни воды по постоянным водпостам Росгидромета ( абс. отм. м. ) :</t>
  </si>
  <si>
    <t xml:space="preserve">  Козловка</t>
  </si>
  <si>
    <t xml:space="preserve">  В. Услон</t>
  </si>
  <si>
    <t xml:space="preserve">  Соколки</t>
  </si>
  <si>
    <t xml:space="preserve">  Кирельское</t>
  </si>
  <si>
    <t xml:space="preserve">  Чистополь</t>
  </si>
  <si>
    <t xml:space="preserve">  Ульяновск</t>
  </si>
  <si>
    <t>Высота пролётов мостов в "м"</t>
  </si>
  <si>
    <t>Уровни  воды</t>
  </si>
  <si>
    <t xml:space="preserve">  В. Б. Самарской ГЭС</t>
  </si>
  <si>
    <t xml:space="preserve">  Казанский Красный </t>
  </si>
  <si>
    <t xml:space="preserve">  Казанский Автодорожный</t>
  </si>
  <si>
    <t xml:space="preserve">  Ульяновский</t>
  </si>
  <si>
    <t xml:space="preserve">  Ульяновский (дополнительный)</t>
  </si>
  <si>
    <t xml:space="preserve">  Президентский</t>
  </si>
  <si>
    <t xml:space="preserve">  р. Кама (1455 км)</t>
  </si>
  <si>
    <t>Изменения  судоходной обстановки на Волжском направлении:</t>
  </si>
  <si>
    <t>Наименование  водного  пути</t>
  </si>
  <si>
    <t>Вод. пост</t>
  </si>
  <si>
    <t>наименование</t>
  </si>
  <si>
    <t>прием сверху</t>
  </si>
  <si>
    <t>прием снизу</t>
  </si>
  <si>
    <t>Чебоксарский шлюз - Самарский шлюз, р. Кама ( устье р. Вятка - устье (р. Волга )</t>
  </si>
  <si>
    <t xml:space="preserve">РАДИОБЮЛЛЕТЕНЬ </t>
  </si>
  <si>
    <t>№</t>
  </si>
  <si>
    <t>Мандрюков С. А.</t>
  </si>
  <si>
    <t>Телишева О. Г.</t>
  </si>
  <si>
    <t>Гайнутдинова М. Р.</t>
  </si>
  <si>
    <t>Петрова Т. В.</t>
  </si>
  <si>
    <t>Аркадьева Л. А.</t>
  </si>
  <si>
    <t>2022 г.</t>
  </si>
  <si>
    <t>Протяжен. км</t>
  </si>
  <si>
    <t>Ширина,                       м</t>
  </si>
  <si>
    <t>2.</t>
  </si>
  <si>
    <t>3.</t>
  </si>
  <si>
    <t xml:space="preserve">      Наименьшие габариты судового хода ( см/м ), на открытых для судоходства участках ВВП, согласно Распоряжения Росморречфлота "Об установлении категорий внутренних водных путей, определяющих для участков внутренних водных путей габариты судовых ходов и навигационно-гидрографическое обеспечение условий плавания судов, перечень судовых ходов, а также сроки работы средств навигационного оборудования и судоходных гидротехнических сооружений в навигацию 2022 года".</t>
  </si>
  <si>
    <t xml:space="preserve">       Внутренние водные пути и подходы, указанные в атласе ЕГС ЕЧ РФ Том № 6 часть 1 издание 2022 г. В пределах Куйбышевского водохранилища и не внесённые в радиобюллетень Казанского района водных путей не обслуживаются.</t>
  </si>
  <si>
    <t>Чебоксарский шлюз - Ураково</t>
  </si>
  <si>
    <t>Камское направление</t>
  </si>
  <si>
    <t>Глубина,               см</t>
  </si>
  <si>
    <t>Изменения  судоходной обстановки на Камском направлении:</t>
  </si>
  <si>
    <t>Волжское направление</t>
  </si>
  <si>
    <t>температура  воды</t>
  </si>
  <si>
    <r>
      <t xml:space="preserve">Протяжен. </t>
    </r>
    <r>
      <rPr>
        <b/>
        <sz val="10"/>
        <rFont val="Times New Roman"/>
        <family val="1"/>
      </rPr>
      <t>км</t>
    </r>
  </si>
  <si>
    <r>
      <t xml:space="preserve">Глубина,              </t>
    </r>
    <r>
      <rPr>
        <b/>
        <sz val="10"/>
        <rFont val="Times New Roman"/>
        <family val="1"/>
      </rPr>
      <t xml:space="preserve"> см</t>
    </r>
  </si>
  <si>
    <r>
      <t xml:space="preserve">Ширина,                       </t>
    </r>
    <r>
      <rPr>
        <b/>
        <sz val="10"/>
        <rFont val="Times New Roman"/>
        <family val="1"/>
      </rPr>
      <t>м</t>
    </r>
  </si>
  <si>
    <t>Ураково - Казань</t>
  </si>
  <si>
    <t xml:space="preserve">Казань - Самарский шлюз </t>
  </si>
  <si>
    <t>1529км - 1535км (подход к порту Ульяновск)</t>
  </si>
  <si>
    <t>Чистополь - устье(р.Волга)</t>
  </si>
  <si>
    <r>
      <t xml:space="preserve">г.Звенигово - 1236 км, </t>
    </r>
    <r>
      <rPr>
        <b/>
        <sz val="10"/>
        <rFont val="Times New Roman"/>
        <family val="1"/>
      </rPr>
      <t>неосвещаемый</t>
    </r>
  </si>
  <si>
    <r>
      <t xml:space="preserve">пристань Волжск - 1268 км, </t>
    </r>
    <r>
      <rPr>
        <b/>
        <sz val="10"/>
        <rFont val="Times New Roman"/>
        <family val="1"/>
      </rPr>
      <t>неосвещаемый</t>
    </r>
  </si>
  <si>
    <r>
      <t>с.Кирельское - 1397,0 км, 1399,0 км,</t>
    </r>
    <r>
      <rPr>
        <b/>
        <sz val="10"/>
        <rFont val="Times New Roman"/>
        <family val="1"/>
      </rPr>
      <t xml:space="preserve"> освещаемый</t>
    </r>
  </si>
  <si>
    <r>
      <t xml:space="preserve">убежище Кирельское - о.п.Сюкеево (доп.суд.ход №7), </t>
    </r>
    <r>
      <rPr>
        <sz val="10"/>
        <rFont val="Times New Roman"/>
        <family val="1"/>
      </rPr>
      <t>неосвещаемый</t>
    </r>
  </si>
  <si>
    <r>
      <t xml:space="preserve">причал Болгары - 1416км, </t>
    </r>
    <r>
      <rPr>
        <b/>
        <sz val="10"/>
        <rFont val="Times New Roman"/>
        <family val="1"/>
      </rPr>
      <t>освещаемый</t>
    </r>
  </si>
  <si>
    <r>
      <t xml:space="preserve">1440 км - 1461 км (доп.суд.ход № 6), </t>
    </r>
    <r>
      <rPr>
        <sz val="10"/>
        <rFont val="Times New Roman"/>
        <family val="1"/>
      </rPr>
      <t>неосвещаемый</t>
    </r>
  </si>
  <si>
    <r>
      <t xml:space="preserve">1469,0 </t>
    </r>
    <r>
      <rPr>
        <b/>
        <sz val="11"/>
        <rFont val="Times New Roman"/>
        <family val="1"/>
      </rPr>
      <t>км -</t>
    </r>
    <r>
      <rPr>
        <b/>
        <sz val="12"/>
        <rFont val="Times New Roman"/>
        <family val="1"/>
      </rPr>
      <t xml:space="preserve"> туристический причал ( Ст. Майна), </t>
    </r>
    <r>
      <rPr>
        <b/>
        <sz val="10"/>
        <rFont val="Times New Roman"/>
        <family val="1"/>
      </rPr>
      <t>неосвещаемый</t>
    </r>
  </si>
  <si>
    <r>
      <t xml:space="preserve">1480,0 км - 1518,0 км (доп. судовой ход № 4) </t>
    </r>
    <r>
      <rPr>
        <b/>
        <sz val="10"/>
        <rFont val="Times New Roman"/>
        <family val="1"/>
      </rPr>
      <t>освещаемый</t>
    </r>
  </si>
  <si>
    <r>
      <rPr>
        <b/>
        <sz val="9"/>
        <rFont val="Times New Roman"/>
        <family val="1"/>
      </rPr>
      <t>г</t>
    </r>
    <r>
      <rPr>
        <b/>
        <sz val="12"/>
        <rFont val="Times New Roman"/>
        <family val="1"/>
      </rPr>
      <t xml:space="preserve">.Ульяновск - 1553,0 </t>
    </r>
    <r>
      <rPr>
        <b/>
        <sz val="9"/>
        <rFont val="Times New Roman"/>
        <family val="1"/>
      </rPr>
      <t>км</t>
    </r>
    <r>
      <rPr>
        <b/>
        <sz val="12"/>
        <rFont val="Times New Roman"/>
        <family val="1"/>
      </rPr>
      <t xml:space="preserve"> (доп.судовой ход № 3) </t>
    </r>
    <r>
      <rPr>
        <b/>
        <sz val="10"/>
        <rFont val="Times New Roman"/>
        <family val="1"/>
      </rPr>
      <t>неосвещаемый</t>
    </r>
  </si>
  <si>
    <r>
      <t xml:space="preserve">1547,0 </t>
    </r>
    <r>
      <rPr>
        <b/>
        <sz val="9"/>
        <rFont val="Times New Roman"/>
        <family val="1"/>
      </rPr>
      <t>км</t>
    </r>
    <r>
      <rPr>
        <b/>
        <sz val="12"/>
        <rFont val="Times New Roman"/>
        <family val="1"/>
      </rPr>
      <t xml:space="preserve"> - причал РЭБ (убежище Криуши), </t>
    </r>
    <r>
      <rPr>
        <b/>
        <sz val="10"/>
        <rFont val="Times New Roman"/>
        <family val="1"/>
      </rPr>
      <t>освещаемый</t>
    </r>
  </si>
  <si>
    <r>
      <rPr>
        <b/>
        <sz val="11"/>
        <rFont val="Times New Roman"/>
        <family val="1"/>
      </rPr>
      <t>убежище</t>
    </r>
    <r>
      <rPr>
        <b/>
        <sz val="12"/>
        <rFont val="Times New Roman"/>
        <family val="1"/>
      </rPr>
      <t xml:space="preserve"> Мордово - 1618,0</t>
    </r>
    <r>
      <rPr>
        <b/>
        <sz val="9"/>
        <rFont val="Times New Roman"/>
        <family val="1"/>
      </rPr>
      <t xml:space="preserve"> км</t>
    </r>
    <r>
      <rPr>
        <b/>
        <sz val="12"/>
        <rFont val="Times New Roman"/>
        <family val="1"/>
      </rPr>
      <t xml:space="preserve"> (доп.судовой ход № 2) </t>
    </r>
    <r>
      <rPr>
        <b/>
        <sz val="9"/>
        <rFont val="Times New Roman"/>
        <family val="1"/>
      </rPr>
      <t>неосвещаемый</t>
    </r>
  </si>
  <si>
    <r>
      <t xml:space="preserve">1632,0 км - г.Тольятти (доп.судовой ход № 1) </t>
    </r>
    <r>
      <rPr>
        <b/>
        <sz val="10"/>
        <rFont val="Times New Roman"/>
        <family val="1"/>
      </rPr>
      <t>неосвещаемый</t>
    </r>
  </si>
  <si>
    <r>
      <t xml:space="preserve">1429,0 км - 1401,0 км (доп.судовой ход № 2-к), </t>
    </r>
    <r>
      <rPr>
        <b/>
        <sz val="10"/>
        <rFont val="Times New Roman"/>
        <family val="1"/>
      </rPr>
      <t>неосвещаемый</t>
    </r>
  </si>
  <si>
    <r>
      <t xml:space="preserve">1405км - устье р.Меши, </t>
    </r>
    <r>
      <rPr>
        <b/>
        <sz val="10"/>
        <rFont val="Times New Roman"/>
        <family val="1"/>
      </rPr>
      <t>неосвещаемый</t>
    </r>
  </si>
  <si>
    <r>
      <t xml:space="preserve">Тур.причал Свияжск - устье р.Волга, </t>
    </r>
    <r>
      <rPr>
        <b/>
        <sz val="10"/>
        <rFont val="Times New Roman"/>
        <family val="1"/>
      </rPr>
      <t>освещаемый</t>
    </r>
  </si>
  <si>
    <r>
      <t xml:space="preserve">1309км - пассажирские причалы (выход верх), </t>
    </r>
    <r>
      <rPr>
        <b/>
        <sz val="10"/>
        <rFont val="Times New Roman"/>
        <family val="1"/>
      </rPr>
      <t>освещаемый</t>
    </r>
  </si>
  <si>
    <r>
      <t xml:space="preserve">пассажирские причалы - 1312 км (выход низ), </t>
    </r>
    <r>
      <rPr>
        <b/>
        <sz val="10"/>
        <rFont val="Times New Roman"/>
        <family val="1"/>
      </rPr>
      <t>освещаемый</t>
    </r>
  </si>
  <si>
    <r>
      <t xml:space="preserve">устье ( р.Волга)  - (р.Казанка) г.Казань НКЦ  , </t>
    </r>
    <r>
      <rPr>
        <sz val="10"/>
        <rFont val="Times New Roman"/>
        <family val="1"/>
      </rPr>
      <t>освещаемый</t>
    </r>
  </si>
  <si>
    <r>
      <t>1446,5 км, 1452 км -</t>
    </r>
    <r>
      <rPr>
        <sz val="12"/>
        <rFont val="Times New Roman"/>
        <family val="1"/>
      </rPr>
      <t xml:space="preserve"> пристань Маклашеевка ,</t>
    </r>
    <r>
      <rPr>
        <sz val="10"/>
        <rFont val="Times New Roman"/>
        <family val="1"/>
      </rPr>
      <t>неосвещаемый</t>
    </r>
  </si>
  <si>
    <r>
      <t>р.Казанка - Казань НКЦ до АК Барс Арена,</t>
    </r>
    <r>
      <rPr>
        <sz val="10"/>
        <rFont val="Times New Roman"/>
        <family val="1"/>
      </rPr>
      <t xml:space="preserve"> освещаемый</t>
    </r>
  </si>
  <si>
    <r>
      <t xml:space="preserve">1273км - п.Нижние Вязовые, </t>
    </r>
    <r>
      <rPr>
        <b/>
        <sz val="10"/>
        <rFont val="Times New Roman"/>
        <family val="1"/>
      </rPr>
      <t>неосвещаемый</t>
    </r>
  </si>
  <si>
    <r>
      <t xml:space="preserve">с.Печищи - с.Ключищи, </t>
    </r>
    <r>
      <rPr>
        <b/>
        <sz val="10"/>
        <rFont val="Times New Roman"/>
        <family val="1"/>
      </rPr>
      <t>освещаемый</t>
    </r>
  </si>
  <si>
    <r>
      <t xml:space="preserve">1573,0 - г.Сенгилей ( уб.Сенгилей), </t>
    </r>
    <r>
      <rPr>
        <sz val="10"/>
        <rFont val="Times New Roman"/>
        <family val="1"/>
      </rPr>
      <t>освещаемый</t>
    </r>
  </si>
  <si>
    <r>
      <t xml:space="preserve">доп.суд.ход № 2,1596км - устье р.Елаурка (Мордово), </t>
    </r>
    <r>
      <rPr>
        <sz val="10"/>
        <rFont val="Times New Roman"/>
        <family val="1"/>
      </rPr>
      <t>освещаемый</t>
    </r>
  </si>
  <si>
    <r>
      <t xml:space="preserve">доп.суд.ход № 2 ,1601,км - с.Русская Бектяжка, </t>
    </r>
    <r>
      <rPr>
        <sz val="10"/>
        <rFont val="Times New Roman"/>
        <family val="1"/>
      </rPr>
      <t>освещаемый</t>
    </r>
  </si>
  <si>
    <r>
      <t xml:space="preserve">уб.Подвалье - доп.суд.ход № 2, 1610км, </t>
    </r>
    <r>
      <rPr>
        <sz val="10"/>
        <rFont val="Times New Roman"/>
        <family val="1"/>
      </rPr>
      <t>освещаемый</t>
    </r>
  </si>
  <si>
    <r>
      <t xml:space="preserve">доп.с/х № 1, 1638,0км, 1640,0 км- о.п.Ахтуши, </t>
    </r>
    <r>
      <rPr>
        <sz val="10"/>
        <rFont val="Times New Roman"/>
        <family val="1"/>
      </rPr>
      <t>освещаемый</t>
    </r>
  </si>
  <si>
    <r>
      <t>доп.суд.ход № 1, 1645км - о.п.Усолье,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неосвещаемый</t>
    </r>
  </si>
  <si>
    <t>Места производства дноуглубительных работ:</t>
  </si>
  <si>
    <t>з/с "Волжский-601" - 1304- 1307 км, за правой кромкой судового хода.</t>
  </si>
  <si>
    <t>Навигационная обстановка находится на штатных местах согласно атласа ЕГС ЕЧ том № 6 часть 1 издания 2022 года, за исключением:</t>
  </si>
  <si>
    <t>р.Волга:</t>
  </si>
  <si>
    <t>р.Кама:</t>
  </si>
  <si>
    <t>На 1461,8 и 1476,5 км, буи "Знак опасности" - отсутствуют на штатном месте.</t>
  </si>
  <si>
    <t xml:space="preserve">Внимание судоводителям: </t>
  </si>
  <si>
    <t>Осевой буй № 107 переставлен на 1332,0 км.</t>
  </si>
  <si>
    <t>4.</t>
  </si>
  <si>
    <t>5.</t>
  </si>
  <si>
    <t>6.</t>
  </si>
  <si>
    <t>7.</t>
  </si>
  <si>
    <t>8.</t>
  </si>
  <si>
    <t>9.</t>
  </si>
  <si>
    <t>На 1515,0 км, красный буй, огонь постоянный - ограждает намытые препятствия.</t>
  </si>
  <si>
    <t>10.</t>
  </si>
  <si>
    <t>11.</t>
  </si>
  <si>
    <t>р.Свияга. Гаврилково - Тур.причал Свияжск, освещаемый</t>
  </si>
  <si>
    <t xml:space="preserve">На 1333,6 км, проводятся работы по строительству моста.Ширина судоходного пролета 120 м.  Дежурный теплоход "Гурьев".                                                                                         </t>
  </si>
  <si>
    <t>12.</t>
  </si>
  <si>
    <t>Кромочный буй № 36 переставлен на 1427,5 км.</t>
  </si>
  <si>
    <t>На 1401,2 км, красный буй,  огонь постоянный - ограждает намытое препятствие. Судовой ход смещен к левому берегу.</t>
  </si>
  <si>
    <t>Кромочный буй № 91 переставлен на 1507,0 км.</t>
  </si>
  <si>
    <t>Кромочный буй № 90 переставлен на 1506,1 км.</t>
  </si>
  <si>
    <t>Устье р. Вятки - Чистополь</t>
  </si>
  <si>
    <r>
      <t xml:space="preserve">1399,0 км - 1385,0 км (трасса 1-к), </t>
    </r>
    <r>
      <rPr>
        <b/>
        <sz val="10"/>
        <rFont val="Times New Roman"/>
        <family val="1"/>
      </rPr>
      <t>освещаемый</t>
    </r>
  </si>
  <si>
    <t>На 1507,0-1506,0 км, рейд  для нефтеналивных судов перенесен на 1510,0-1509,0 км - ограждают красные буи, огни постоянные.</t>
  </si>
  <si>
    <t>На 1442,4 - 1445,5 км, красные буи, огни постоянные - ограждают месторождение "Остров Маленький" и рейд формирования.</t>
  </si>
  <si>
    <t>На 1302,0 - 1304,6 км, черные буи, огни зеленые постоянные - ограждают месторождение "Игумновское".</t>
  </si>
  <si>
    <t xml:space="preserve">На 1333,2 - 1333,8 км, красные и черные буи, огни красные и зеленые проблесковые - ограждают работы по строительству моста и судоходный пролет.                                                                                                                                          </t>
  </si>
  <si>
    <t>На 1332,6 - 1334,6 км - расхождение и обгон запрещены.</t>
  </si>
  <si>
    <t>На 1335,0 - 1341,8 км, за левой кромкой судового хода, красные и белые буи, огни красные и зеленые постоянные - ограждают подход к причалу.</t>
  </si>
  <si>
    <t>На 1506,0 - 1510,0 км, черные буи, огни зеленые постоянные - ограждают месторождение "Фланги месторождения Чистопольское" и рейд формирования. Судовой ход смещен к правому берегу. О порядке прохождения запрашивать земснаряд "ПЗС-27".</t>
  </si>
  <si>
    <t>На 1478,0 - 1480,5 км, красные и черные буи, огни красные и зеленые постоянные - ограждают месторождение "Шенталинское" и рейд формирования.</t>
  </si>
  <si>
    <t>На 1451,6 - 1454,3 км (Сорочья воложка), черные буи, огни зеленые постоянные - ограждают месторождения.</t>
  </si>
  <si>
    <t>На 1452,2 - 1452,8 км, за левой кромкой судового хода, красные и черные буи, огни красные и зеленые постоянные - ограждают подход к месту выгрузки  и рейд формирования.</t>
  </si>
  <si>
    <t>На 1450,2 - 1450,8 км, черные буи, огни зеленые постоянные - ограждают рейд формирования.</t>
  </si>
  <si>
    <t>з/с "Волжский-516" - 3,3 км р.Казанка, за левой кромкой судового хода.</t>
  </si>
  <si>
    <t>На 1526,5 - 1526,8 км, черный буй, огонь зеленый постоянный - ограждает месторождение "Чистопольское-3".</t>
  </si>
  <si>
    <t>На 1283,7 - 1284,8 км, черные буи, огни зеленые постоянные - ограждают месторождение "Рудник".</t>
  </si>
  <si>
    <t>На 1299,0- 1302,2 км, черные буи, огни зеленые постоянные - ограждают месторождение "Аракчино" и рейд формирования.</t>
  </si>
  <si>
    <t>На 3,3 км р.Казанка работает земснаряд "Камский-407".</t>
  </si>
  <si>
    <t>На 1630,4 - 1633,9 км, расхождение и обгон запрещены.</t>
  </si>
  <si>
    <t xml:space="preserve">На 1631,0 - 1633,0 км, красные и черные буи, огни красные и зеленые проблесковые  - ограждают работы по строительству моста и судоходный пролет. Силуэт белого буя "Знак опасности", огонь зеленый двух проблесковый и силуэт красного буя "Знак опасности", огонь красный двух проблесковый,- установлены на конструкциях строящегося моста. Судовой ход смещен к левому берегу, ширина судоходного пролета 140 м. Дежурное судно "Портовый-22".                                                                                                                                                            </t>
  </si>
  <si>
    <t>На 1435,2 - 1439,0 км, красные буи, огни постоянные - ограждают месторождение "Стрелицкое" и рейд                        формирования.</t>
  </si>
  <si>
    <t>На 1427,8 - 1428,3 км, красный буй, огонь постоянный - ограждает месторождение " Именьковское".                                                                                                                                                                                                                   На 1422,5 - 1423,3 км, черный буй, огонь зеленый постоянный - ограждает рейд формирования.</t>
  </si>
  <si>
    <t>На 1284,0 - 1284,5 км, красные буи, огни постоянные - ограждают месторождение "Свияжские острова".</t>
  </si>
  <si>
    <t>августа</t>
  </si>
  <si>
    <r>
      <t>На 1401,5 - 1402,5 км,</t>
    </r>
    <r>
      <rPr>
        <sz val="11"/>
        <rFont val="Arial Narrow"/>
        <family val="2"/>
      </rPr>
      <t xml:space="preserve"> "</t>
    </r>
    <r>
      <rPr>
        <sz val="12"/>
        <rFont val="Arial Narrow"/>
        <family val="2"/>
      </rPr>
      <t>Дополнительный судовой ход № 7</t>
    </r>
    <r>
      <rPr>
        <sz val="11"/>
        <rFont val="Arial Narrow"/>
        <family val="2"/>
      </rPr>
      <t>"</t>
    </r>
    <r>
      <rPr>
        <sz val="11"/>
        <rFont val="Arial"/>
        <family val="2"/>
      </rPr>
      <t xml:space="preserve"> буи красные, огонь постоянный - ограждают место отвала.</t>
    </r>
  </si>
  <si>
    <t>На 1353,6-1354,3 км, черные буи, огни зеленые постоянные- ограждают месторождение "Теньковское".</t>
  </si>
  <si>
    <t>13.</t>
  </si>
  <si>
    <t>14.</t>
  </si>
  <si>
    <t>15.</t>
  </si>
  <si>
    <t xml:space="preserve">На 1463,5-1466,6 км, черные буи, огни зеленые постоянные - ограждают месторождение "Саконы - Лебяжье-5". </t>
  </si>
  <si>
    <t>Мандрюков С.А.</t>
  </si>
  <si>
    <t>На 1234,8 - 1236,5 км, красные и черные буи, огни красные и зеленые постоянные - ограждают ремонтные работы на подводном переходе. Дежурное судно " Волхов".</t>
  </si>
  <si>
    <t>На 1560,0 - 1562,5 км, красные и черные буи, огни красные и зеленые постоянные - ограждают месторождение "Речное" и рейд формирования.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</si>
</sst>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"/>
    <numFmt numFmtId="181" formatCode="\ mmmm\ "/>
    <numFmt numFmtId="182" formatCode="\ yyyy\ &quot;года&quot;"/>
    <numFmt numFmtId="183" formatCode="d/m"/>
    <numFmt numFmtId="184" formatCode="mmmmm\-yy"/>
    <numFmt numFmtId="185" formatCode="mmmm"/>
    <numFmt numFmtId="186" formatCode="0.0"/>
    <numFmt numFmtId="187" formatCode="0.000"/>
    <numFmt numFmtId="188" formatCode="dd/mm/yy\ "/>
    <numFmt numFmtId="189" formatCode="0;[Red]0"/>
    <numFmt numFmtId="190" formatCode="0_ ;[Red]\-0\ "/>
    <numFmt numFmtId="191" formatCode="\ yyyy\ &quot;г.&quot;"/>
    <numFmt numFmtId="192" formatCode="[$-FC19]d\ mmmm\ yyyy\ &quot;г.&quot;"/>
    <numFmt numFmtId="193" formatCode="0.0000"/>
    <numFmt numFmtId="194" formatCode="0.00000"/>
    <numFmt numFmtId="195" formatCode="0.000000"/>
    <numFmt numFmtId="196" formatCode="0.0000000"/>
    <numFmt numFmtId="197" formatCode="0.00000000"/>
  </numFmts>
  <fonts count="60"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Cyr"/>
      <family val="2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sz val="14"/>
      <name val="Times New Roman"/>
      <family val="1"/>
    </font>
    <font>
      <b/>
      <sz val="11"/>
      <name val="Arial Narrow"/>
      <family val="2"/>
    </font>
    <font>
      <b/>
      <sz val="9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2"/>
      <name val="Arial Narrow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80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justify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8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0" fontId="12" fillId="33" borderId="0" xfId="0" applyFont="1" applyFill="1" applyAlignment="1">
      <alignment horizontal="center" vertical="top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2" fillId="33" borderId="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/>
    </xf>
    <xf numFmtId="0" fontId="12" fillId="34" borderId="0" xfId="0" applyFont="1" applyFill="1" applyAlignment="1">
      <alignment horizontal="center" vertical="top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86" fontId="9" fillId="0" borderId="11" xfId="0" applyNumberFormat="1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 wrapText="1"/>
    </xf>
    <xf numFmtId="186" fontId="9" fillId="33" borderId="11" xfId="0" applyNumberFormat="1" applyFont="1" applyFill="1" applyBorder="1" applyAlignment="1">
      <alignment horizontal="center"/>
    </xf>
    <xf numFmtId="186" fontId="9" fillId="33" borderId="12" xfId="0" applyNumberFormat="1" applyFont="1" applyFill="1" applyBorder="1" applyAlignment="1">
      <alignment horizontal="center"/>
    </xf>
    <xf numFmtId="186" fontId="9" fillId="33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115</xdr:row>
      <xdr:rowOff>57150</xdr:rowOff>
    </xdr:from>
    <xdr:to>
      <xdr:col>11</xdr:col>
      <xdr:colOff>171450</xdr:colOff>
      <xdr:row>117</xdr:row>
      <xdr:rowOff>95250</xdr:rowOff>
    </xdr:to>
    <xdr:pic>
      <xdr:nvPicPr>
        <xdr:cNvPr id="1" name="Рисунок 11" descr="Подпись Мандрюков С. А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7022425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tabSelected="1" workbookViewId="0" topLeftCell="A1">
      <selection activeCell="V120" sqref="V120"/>
    </sheetView>
  </sheetViews>
  <sheetFormatPr defaultColWidth="9.125" defaultRowHeight="16.5" customHeight="1"/>
  <cols>
    <col min="1" max="1" width="3.00390625" style="24" customWidth="1"/>
    <col min="2" max="2" width="4.00390625" style="25" customWidth="1"/>
    <col min="3" max="3" width="4.50390625" style="25" customWidth="1"/>
    <col min="4" max="4" width="4.00390625" style="25" customWidth="1"/>
    <col min="5" max="5" width="4.875" style="25" customWidth="1"/>
    <col min="6" max="6" width="6.50390625" style="25" customWidth="1"/>
    <col min="7" max="7" width="4.00390625" style="25" customWidth="1"/>
    <col min="8" max="8" width="6.375" style="25" customWidth="1"/>
    <col min="9" max="9" width="4.375" style="25" customWidth="1"/>
    <col min="10" max="11" width="4.125" style="25" customWidth="1"/>
    <col min="12" max="12" width="2.375" style="25" customWidth="1"/>
    <col min="13" max="13" width="4.00390625" style="25" customWidth="1"/>
    <col min="14" max="14" width="6.00390625" style="25" customWidth="1"/>
    <col min="15" max="15" width="3.875" style="25" customWidth="1"/>
    <col min="16" max="16" width="3.625" style="25" customWidth="1"/>
    <col min="17" max="17" width="5.50390625" style="25" customWidth="1"/>
    <col min="18" max="18" width="4.50390625" style="25" customWidth="1"/>
    <col min="19" max="19" width="0.37109375" style="25" customWidth="1"/>
    <col min="20" max="20" width="6.125" style="25" customWidth="1"/>
    <col min="21" max="21" width="5.625" style="25" customWidth="1"/>
    <col min="22" max="22" width="6.875" style="25" customWidth="1"/>
    <col min="23" max="23" width="8.875" style="25" customWidth="1"/>
    <col min="24" max="24" width="0.875" style="25" customWidth="1"/>
    <col min="25" max="25" width="9.125" style="25" customWidth="1"/>
    <col min="26" max="26" width="3.875" style="25" customWidth="1"/>
    <col min="27" max="16384" width="9.125" style="25" customWidth="1"/>
  </cols>
  <sheetData>
    <row r="1" spans="2:23" ht="16.5" customHeight="1">
      <c r="B1" s="84" t="s">
        <v>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2:22" ht="16.5" customHeight="1">
      <c r="B2" s="85" t="s">
        <v>30</v>
      </c>
      <c r="C2" s="85"/>
      <c r="D2" s="85"/>
      <c r="E2" s="85"/>
      <c r="F2" s="85"/>
      <c r="G2" s="1" t="s">
        <v>31</v>
      </c>
      <c r="H2" s="2">
        <v>121</v>
      </c>
      <c r="I2" s="3" t="s">
        <v>3</v>
      </c>
      <c r="J2" s="4" t="s">
        <v>4</v>
      </c>
      <c r="K2" s="5" t="s">
        <v>5</v>
      </c>
      <c r="L2" s="6" t="s">
        <v>6</v>
      </c>
      <c r="M2" s="6"/>
      <c r="N2" s="7">
        <v>18</v>
      </c>
      <c r="O2" s="84" t="s">
        <v>132</v>
      </c>
      <c r="P2" s="84"/>
      <c r="Q2" s="84"/>
      <c r="R2" s="6" t="s">
        <v>37</v>
      </c>
      <c r="S2" s="6"/>
      <c r="T2" s="6"/>
      <c r="U2" s="8"/>
      <c r="V2" s="8"/>
    </row>
    <row r="3" spans="1:23" s="3" customFormat="1" ht="16.5" customHeight="1">
      <c r="A3" s="9"/>
      <c r="B3" s="86" t="s">
        <v>29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s="3" customFormat="1" ht="16.5" customHeight="1">
      <c r="A4" s="9"/>
      <c r="B4" s="86" t="s">
        <v>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="3" customFormat="1" ht="6.75" customHeight="1">
      <c r="A5" s="9"/>
    </row>
    <row r="6" spans="1:22" s="3" customFormat="1" ht="13.5" customHeight="1">
      <c r="A6" s="9"/>
      <c r="B6" s="87" t="s">
        <v>25</v>
      </c>
      <c r="C6" s="88"/>
      <c r="D6" s="88"/>
      <c r="E6" s="88"/>
      <c r="F6" s="89"/>
      <c r="G6" s="87" t="s">
        <v>15</v>
      </c>
      <c r="H6" s="88"/>
      <c r="I6" s="88"/>
      <c r="J6" s="88"/>
      <c r="K6" s="89"/>
      <c r="L6" s="90" t="s">
        <v>49</v>
      </c>
      <c r="M6" s="91"/>
      <c r="N6" s="91"/>
      <c r="O6" s="91"/>
      <c r="P6" s="92"/>
      <c r="Q6" s="20"/>
      <c r="R6" s="20"/>
      <c r="S6" s="20"/>
      <c r="T6" s="20"/>
      <c r="U6" s="20"/>
      <c r="V6" s="20"/>
    </row>
    <row r="7" spans="1:22" s="3" customFormat="1" ht="15.75" customHeight="1">
      <c r="A7" s="9"/>
      <c r="B7" s="97" t="s">
        <v>8</v>
      </c>
      <c r="C7" s="98"/>
      <c r="D7" s="98"/>
      <c r="E7" s="98"/>
      <c r="F7" s="99"/>
      <c r="G7" s="103">
        <v>52.44</v>
      </c>
      <c r="H7" s="104"/>
      <c r="I7" s="104"/>
      <c r="J7" s="104"/>
      <c r="K7" s="105"/>
      <c r="L7" s="100"/>
      <c r="M7" s="101"/>
      <c r="N7" s="101"/>
      <c r="O7" s="101"/>
      <c r="P7" s="102"/>
      <c r="Q7" s="20"/>
      <c r="R7" s="20"/>
      <c r="S7" s="20"/>
      <c r="T7" s="20"/>
      <c r="U7" s="20"/>
      <c r="V7" s="20"/>
    </row>
    <row r="8" spans="1:22" s="3" customFormat="1" ht="16.5" customHeight="1">
      <c r="A8" s="9"/>
      <c r="B8" s="97" t="s">
        <v>9</v>
      </c>
      <c r="C8" s="98"/>
      <c r="D8" s="98"/>
      <c r="E8" s="98"/>
      <c r="F8" s="99"/>
      <c r="G8" s="103">
        <v>52.54</v>
      </c>
      <c r="H8" s="104"/>
      <c r="I8" s="104"/>
      <c r="J8" s="104"/>
      <c r="K8" s="105"/>
      <c r="L8" s="100"/>
      <c r="M8" s="101"/>
      <c r="N8" s="101"/>
      <c r="O8" s="101"/>
      <c r="P8" s="102"/>
      <c r="Q8" s="20"/>
      <c r="R8" s="20"/>
      <c r="S8" s="20"/>
      <c r="T8" s="20"/>
      <c r="U8" s="20"/>
      <c r="V8" s="20"/>
    </row>
    <row r="9" spans="1:22" s="3" customFormat="1" ht="16.5" customHeight="1">
      <c r="A9" s="9"/>
      <c r="B9" s="97" t="s">
        <v>11</v>
      </c>
      <c r="C9" s="98"/>
      <c r="D9" s="98"/>
      <c r="E9" s="98"/>
      <c r="F9" s="99"/>
      <c r="G9" s="103">
        <v>52.5</v>
      </c>
      <c r="H9" s="104"/>
      <c r="I9" s="104"/>
      <c r="J9" s="104"/>
      <c r="K9" s="105"/>
      <c r="L9" s="100"/>
      <c r="M9" s="101"/>
      <c r="N9" s="101"/>
      <c r="O9" s="101"/>
      <c r="P9" s="102"/>
      <c r="Q9" s="20"/>
      <c r="R9" s="20"/>
      <c r="S9" s="20"/>
      <c r="T9" s="20"/>
      <c r="U9" s="20"/>
      <c r="V9" s="20"/>
    </row>
    <row r="10" spans="1:22" s="3" customFormat="1" ht="16.5" customHeight="1">
      <c r="A10" s="9"/>
      <c r="B10" s="97" t="s">
        <v>13</v>
      </c>
      <c r="C10" s="98"/>
      <c r="D10" s="98"/>
      <c r="E10" s="98"/>
      <c r="F10" s="99"/>
      <c r="G10" s="106">
        <v>52.57</v>
      </c>
      <c r="H10" s="107"/>
      <c r="I10" s="107"/>
      <c r="J10" s="107"/>
      <c r="K10" s="108"/>
      <c r="L10" s="110"/>
      <c r="M10" s="111"/>
      <c r="N10" s="111"/>
      <c r="O10" s="111"/>
      <c r="P10" s="112"/>
      <c r="Q10" s="20"/>
      <c r="R10" s="20"/>
      <c r="S10" s="20"/>
      <c r="T10" s="20"/>
      <c r="U10" s="20"/>
      <c r="V10" s="20"/>
    </row>
    <row r="11" spans="1:22" s="3" customFormat="1" ht="16.5" customHeight="1">
      <c r="A11" s="9"/>
      <c r="B11" s="114" t="s">
        <v>16</v>
      </c>
      <c r="C11" s="115"/>
      <c r="D11" s="115"/>
      <c r="E11" s="115"/>
      <c r="F11" s="116"/>
      <c r="G11" s="106">
        <v>52.48</v>
      </c>
      <c r="H11" s="107"/>
      <c r="I11" s="107"/>
      <c r="J11" s="107"/>
      <c r="K11" s="108"/>
      <c r="L11" s="110"/>
      <c r="M11" s="111"/>
      <c r="N11" s="111"/>
      <c r="O11" s="111"/>
      <c r="P11" s="112"/>
      <c r="Q11" s="20"/>
      <c r="R11" s="20"/>
      <c r="S11" s="20"/>
      <c r="T11" s="20"/>
      <c r="U11" s="20"/>
      <c r="V11" s="20"/>
    </row>
    <row r="12" spans="1:22" s="3" customFormat="1" ht="16.5" customHeight="1">
      <c r="A12" s="9"/>
      <c r="B12" s="97" t="s">
        <v>10</v>
      </c>
      <c r="C12" s="98"/>
      <c r="D12" s="98"/>
      <c r="E12" s="98"/>
      <c r="F12" s="99"/>
      <c r="G12" s="106">
        <v>52.45</v>
      </c>
      <c r="H12" s="107"/>
      <c r="I12" s="107"/>
      <c r="J12" s="107"/>
      <c r="K12" s="108"/>
      <c r="L12" s="100"/>
      <c r="M12" s="101"/>
      <c r="N12" s="101"/>
      <c r="O12" s="101"/>
      <c r="P12" s="102"/>
      <c r="Q12" s="20"/>
      <c r="R12" s="20"/>
      <c r="S12" s="20"/>
      <c r="T12" s="20"/>
      <c r="U12" s="20"/>
      <c r="V12" s="20"/>
    </row>
    <row r="13" spans="1:22" s="3" customFormat="1" ht="16.5" customHeight="1">
      <c r="A13" s="9"/>
      <c r="B13" s="97" t="s">
        <v>12</v>
      </c>
      <c r="C13" s="98"/>
      <c r="D13" s="98"/>
      <c r="E13" s="98"/>
      <c r="F13" s="99"/>
      <c r="G13" s="103">
        <v>52.42</v>
      </c>
      <c r="H13" s="104"/>
      <c r="I13" s="104"/>
      <c r="J13" s="104"/>
      <c r="K13" s="105"/>
      <c r="L13" s="100"/>
      <c r="M13" s="101"/>
      <c r="N13" s="101"/>
      <c r="O13" s="101"/>
      <c r="P13" s="102"/>
      <c r="Q13" s="20"/>
      <c r="R13" s="20"/>
      <c r="S13" s="20"/>
      <c r="T13" s="20"/>
      <c r="U13" s="20"/>
      <c r="V13" s="20"/>
    </row>
    <row r="14" spans="1:22" s="3" customFormat="1" ht="6" customHeight="1">
      <c r="A14" s="9"/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4"/>
      <c r="M14" s="34"/>
      <c r="N14" s="34"/>
      <c r="O14" s="34"/>
      <c r="P14" s="34"/>
      <c r="Q14" s="20"/>
      <c r="R14" s="20"/>
      <c r="S14" s="20"/>
      <c r="T14" s="20"/>
      <c r="U14" s="20"/>
      <c r="V14" s="20"/>
    </row>
    <row r="15" spans="1:23" s="3" customFormat="1" ht="80.25" customHeight="1">
      <c r="A15" s="9"/>
      <c r="B15" s="109" t="s">
        <v>42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1:23" s="3" customFormat="1" ht="50.25" customHeight="1">
      <c r="A16" s="9"/>
      <c r="B16" s="109" t="s">
        <v>43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s="3" customFormat="1" ht="16.5" customHeight="1">
      <c r="A17" s="9"/>
      <c r="B17" s="96" t="s">
        <v>48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</row>
    <row r="18" spans="1:23" s="3" customFormat="1" ht="25.5" customHeight="1">
      <c r="A18" s="9"/>
      <c r="B18" s="93" t="s">
        <v>24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5"/>
      <c r="Q18" s="119" t="s">
        <v>50</v>
      </c>
      <c r="R18" s="120"/>
      <c r="S18" s="117" t="s">
        <v>51</v>
      </c>
      <c r="T18" s="121"/>
      <c r="U18" s="118"/>
      <c r="V18" s="117" t="s">
        <v>52</v>
      </c>
      <c r="W18" s="118"/>
    </row>
    <row r="19" spans="1:23" s="3" customFormat="1" ht="18.75" customHeight="1">
      <c r="A19" s="9"/>
      <c r="B19" s="97" t="s">
        <v>44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78">
        <v>30</v>
      </c>
      <c r="R19" s="79"/>
      <c r="S19" s="77">
        <v>400</v>
      </c>
      <c r="T19" s="77"/>
      <c r="U19" s="77"/>
      <c r="V19" s="77">
        <v>100</v>
      </c>
      <c r="W19" s="77"/>
    </row>
    <row r="20" spans="1:23" s="3" customFormat="1" ht="18.75" customHeight="1">
      <c r="A20" s="9"/>
      <c r="B20" s="97" t="s">
        <v>53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  <c r="Q20" s="78">
        <v>96</v>
      </c>
      <c r="R20" s="113"/>
      <c r="S20" s="77">
        <v>400</v>
      </c>
      <c r="T20" s="77"/>
      <c r="U20" s="77"/>
      <c r="V20" s="77">
        <v>100</v>
      </c>
      <c r="W20" s="77"/>
    </row>
    <row r="21" spans="1:23" s="22" customFormat="1" ht="18.75" customHeight="1">
      <c r="A21" s="21"/>
      <c r="B21" s="80" t="s">
        <v>54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61">
        <v>354</v>
      </c>
      <c r="R21" s="83"/>
      <c r="S21" s="77">
        <v>400</v>
      </c>
      <c r="T21" s="77"/>
      <c r="U21" s="77"/>
      <c r="V21" s="77">
        <v>400</v>
      </c>
      <c r="W21" s="77"/>
    </row>
    <row r="22" spans="1:23" s="22" customFormat="1" ht="11.25" customHeight="1">
      <c r="A22" s="2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153"/>
      <c r="T22" s="153"/>
      <c r="U22" s="153"/>
      <c r="V22" s="153"/>
      <c r="W22" s="153"/>
    </row>
    <row r="23" spans="1:28" s="22" customFormat="1" ht="18.75" customHeight="1">
      <c r="A23" s="21"/>
      <c r="B23" s="70" t="s">
        <v>57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  <c r="Q23" s="54">
        <v>3</v>
      </c>
      <c r="R23" s="55"/>
      <c r="S23" s="48">
        <v>400</v>
      </c>
      <c r="T23" s="48"/>
      <c r="U23" s="48"/>
      <c r="V23" s="48">
        <v>30</v>
      </c>
      <c r="W23" s="48"/>
      <c r="AB23" s="27"/>
    </row>
    <row r="24" spans="1:28" s="22" customFormat="1" ht="18.75" customHeight="1">
      <c r="A24" s="21"/>
      <c r="B24" s="70" t="s">
        <v>58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54">
        <v>4</v>
      </c>
      <c r="R24" s="55"/>
      <c r="S24" s="48">
        <v>400</v>
      </c>
      <c r="T24" s="48"/>
      <c r="U24" s="48"/>
      <c r="V24" s="48">
        <v>30</v>
      </c>
      <c r="W24" s="48"/>
      <c r="AB24" s="27"/>
    </row>
    <row r="25" spans="1:28" s="22" customFormat="1" ht="18.75" customHeight="1">
      <c r="A25" s="21"/>
      <c r="B25" s="122" t="s">
        <v>77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125">
        <v>1</v>
      </c>
      <c r="R25" s="126"/>
      <c r="S25" s="48">
        <v>400</v>
      </c>
      <c r="T25" s="48"/>
      <c r="U25" s="48"/>
      <c r="V25" s="127">
        <v>30</v>
      </c>
      <c r="W25" s="127"/>
      <c r="AB25" s="27"/>
    </row>
    <row r="26" spans="1:28" s="22" customFormat="1" ht="18.75" customHeight="1">
      <c r="A26" s="21"/>
      <c r="B26" s="130" t="s">
        <v>102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31">
        <v>9.5</v>
      </c>
      <c r="R26" s="129"/>
      <c r="S26" s="26"/>
      <c r="T26" s="76">
        <v>400</v>
      </c>
      <c r="U26" s="53"/>
      <c r="V26" s="128">
        <v>30</v>
      </c>
      <c r="W26" s="129"/>
      <c r="AB26" s="27"/>
    </row>
    <row r="27" spans="1:23" s="22" customFormat="1" ht="18.75" customHeight="1">
      <c r="A27" s="21"/>
      <c r="B27" s="70" t="s">
        <v>71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135">
        <v>8</v>
      </c>
      <c r="R27" s="136"/>
      <c r="S27" s="137">
        <v>400</v>
      </c>
      <c r="T27" s="138"/>
      <c r="U27" s="138"/>
      <c r="V27" s="48">
        <v>50</v>
      </c>
      <c r="W27" s="48"/>
    </row>
    <row r="28" spans="1:23" s="22" customFormat="1" ht="18.75" customHeight="1">
      <c r="A28" s="21"/>
      <c r="B28" s="67" t="s">
        <v>74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  <c r="Q28" s="52">
        <v>10</v>
      </c>
      <c r="R28" s="53"/>
      <c r="S28" s="52">
        <f>FLOOR((G8-50.1)*100,5)</f>
        <v>240</v>
      </c>
      <c r="T28" s="76"/>
      <c r="U28" s="53"/>
      <c r="V28" s="52">
        <v>25</v>
      </c>
      <c r="W28" s="53"/>
    </row>
    <row r="29" spans="1:23" s="22" customFormat="1" ht="18.75" customHeight="1">
      <c r="A29" s="21"/>
      <c r="B29" s="67" t="s">
        <v>76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9"/>
      <c r="Q29" s="52">
        <v>4</v>
      </c>
      <c r="R29" s="53"/>
      <c r="S29" s="52">
        <f>FLOOR((G8-48.9)*100,5)</f>
        <v>360</v>
      </c>
      <c r="T29" s="76"/>
      <c r="U29" s="53"/>
      <c r="V29" s="52">
        <v>25</v>
      </c>
      <c r="W29" s="53"/>
    </row>
    <row r="30" spans="1:23" s="22" customFormat="1" ht="18.75" customHeight="1">
      <c r="A30" s="21"/>
      <c r="B30" s="122" t="s">
        <v>78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4"/>
      <c r="Q30" s="132">
        <v>15</v>
      </c>
      <c r="R30" s="133"/>
      <c r="S30" s="66">
        <f>FLOOR((G8-48.6)*100,5)</f>
        <v>390</v>
      </c>
      <c r="T30" s="66"/>
      <c r="U30" s="66"/>
      <c r="V30" s="127">
        <v>50</v>
      </c>
      <c r="W30" s="127"/>
    </row>
    <row r="31" spans="1:23" s="22" customFormat="1" ht="18.75" customHeight="1">
      <c r="A31" s="21"/>
      <c r="B31" s="70" t="s">
        <v>72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  <c r="Q31" s="54">
        <v>5.5</v>
      </c>
      <c r="R31" s="55"/>
      <c r="S31" s="139">
        <v>400</v>
      </c>
      <c r="T31" s="139"/>
      <c r="U31" s="139"/>
      <c r="V31" s="48">
        <v>50</v>
      </c>
      <c r="W31" s="48"/>
    </row>
    <row r="32" spans="1:23" s="22" customFormat="1" ht="18.75" customHeight="1">
      <c r="A32" s="21"/>
      <c r="B32" s="70" t="s">
        <v>73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54">
        <v>2.5</v>
      </c>
      <c r="R32" s="55"/>
      <c r="S32" s="48">
        <v>400</v>
      </c>
      <c r="T32" s="48"/>
      <c r="U32" s="48"/>
      <c r="V32" s="48">
        <v>80</v>
      </c>
      <c r="W32" s="48"/>
    </row>
    <row r="33" spans="1:23" s="22" customFormat="1" ht="18.75" customHeight="1">
      <c r="A33" s="21"/>
      <c r="B33" s="63" t="s">
        <v>59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54">
        <v>5</v>
      </c>
      <c r="R33" s="55"/>
      <c r="S33" s="48">
        <v>400</v>
      </c>
      <c r="T33" s="48"/>
      <c r="U33" s="48"/>
      <c r="V33" s="48">
        <v>100</v>
      </c>
      <c r="W33" s="48"/>
    </row>
    <row r="34" spans="1:23" s="22" customFormat="1" ht="18.75" customHeight="1">
      <c r="A34" s="21"/>
      <c r="B34" s="73" t="s">
        <v>60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52">
        <v>10</v>
      </c>
      <c r="R34" s="53"/>
      <c r="S34" s="52">
        <v>400</v>
      </c>
      <c r="T34" s="76"/>
      <c r="U34" s="53"/>
      <c r="V34" s="52">
        <v>150</v>
      </c>
      <c r="W34" s="53"/>
    </row>
    <row r="35" spans="1:23" s="22" customFormat="1" ht="18.75" customHeight="1">
      <c r="A35" s="21"/>
      <c r="B35" s="58" t="s">
        <v>61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  <c r="Q35" s="56">
        <v>11</v>
      </c>
      <c r="R35" s="57"/>
      <c r="S35" s="48">
        <v>400</v>
      </c>
      <c r="T35" s="48"/>
      <c r="U35" s="48"/>
      <c r="V35" s="48">
        <v>50</v>
      </c>
      <c r="W35" s="48"/>
    </row>
    <row r="36" spans="1:23" s="22" customFormat="1" ht="18.75" customHeight="1">
      <c r="A36" s="21"/>
      <c r="B36" s="49" t="s">
        <v>62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61">
        <v>19</v>
      </c>
      <c r="R36" s="62"/>
      <c r="S36" s="134">
        <v>400</v>
      </c>
      <c r="T36" s="134"/>
      <c r="U36" s="134"/>
      <c r="V36" s="134">
        <v>300</v>
      </c>
      <c r="W36" s="134"/>
    </row>
    <row r="37" spans="1:23" s="22" customFormat="1" ht="18.75" customHeight="1">
      <c r="A37" s="21"/>
      <c r="B37" s="49" t="s">
        <v>75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61">
        <v>15</v>
      </c>
      <c r="R37" s="62"/>
      <c r="S37" s="134">
        <v>400</v>
      </c>
      <c r="T37" s="134"/>
      <c r="U37" s="134"/>
      <c r="V37" s="134">
        <v>200</v>
      </c>
      <c r="W37" s="134"/>
    </row>
    <row r="38" spans="1:23" s="22" customFormat="1" ht="18.75" customHeight="1">
      <c r="A38" s="21"/>
      <c r="B38" s="58" t="s">
        <v>63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/>
      <c r="Q38" s="56">
        <v>10</v>
      </c>
      <c r="R38" s="57"/>
      <c r="S38" s="48">
        <v>400</v>
      </c>
      <c r="T38" s="48"/>
      <c r="U38" s="48"/>
      <c r="V38" s="48">
        <v>100</v>
      </c>
      <c r="W38" s="48"/>
    </row>
    <row r="39" spans="1:23" s="22" customFormat="1" ht="18.75" customHeight="1">
      <c r="A39" s="21"/>
      <c r="B39" s="140" t="s">
        <v>64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  <c r="Q39" s="56">
        <v>30</v>
      </c>
      <c r="R39" s="57"/>
      <c r="S39" s="48">
        <v>400</v>
      </c>
      <c r="T39" s="48"/>
      <c r="U39" s="48"/>
      <c r="V39" s="48">
        <v>200</v>
      </c>
      <c r="W39" s="48"/>
    </row>
    <row r="40" spans="1:23" s="22" customFormat="1" ht="18.75" customHeight="1">
      <c r="A40" s="21"/>
      <c r="B40" s="58" t="s">
        <v>55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56">
        <v>12</v>
      </c>
      <c r="R40" s="57"/>
      <c r="S40" s="48">
        <v>400</v>
      </c>
      <c r="T40" s="48"/>
      <c r="U40" s="48"/>
      <c r="V40" s="48">
        <v>100</v>
      </c>
      <c r="W40" s="48"/>
    </row>
    <row r="41" spans="1:23" s="22" customFormat="1" ht="18.75" customHeight="1">
      <c r="A41" s="21"/>
      <c r="B41" s="58" t="s">
        <v>66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  <c r="Q41" s="56">
        <v>6</v>
      </c>
      <c r="R41" s="57"/>
      <c r="S41" s="48">
        <v>400</v>
      </c>
      <c r="T41" s="48"/>
      <c r="U41" s="48"/>
      <c r="V41" s="48">
        <v>100</v>
      </c>
      <c r="W41" s="48"/>
    </row>
    <row r="42" spans="1:23" s="22" customFormat="1" ht="18.75" customHeight="1">
      <c r="A42" s="21"/>
      <c r="B42" s="58" t="s">
        <v>65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  <c r="Q42" s="56">
        <v>34</v>
      </c>
      <c r="R42" s="154"/>
      <c r="S42" s="48">
        <v>400</v>
      </c>
      <c r="T42" s="48"/>
      <c r="U42" s="48"/>
      <c r="V42" s="48">
        <v>100</v>
      </c>
      <c r="W42" s="48"/>
    </row>
    <row r="43" spans="1:23" s="22" customFormat="1" ht="18.75" customHeight="1">
      <c r="A43" s="21"/>
      <c r="B43" s="49" t="s">
        <v>79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61">
        <v>2</v>
      </c>
      <c r="R43" s="62"/>
      <c r="S43" s="52">
        <v>400</v>
      </c>
      <c r="T43" s="76"/>
      <c r="U43" s="53"/>
      <c r="V43" s="52">
        <v>150</v>
      </c>
      <c r="W43" s="53"/>
    </row>
    <row r="44" spans="1:23" s="22" customFormat="1" ht="18.75" customHeight="1">
      <c r="A44" s="21"/>
      <c r="B44" s="49" t="s">
        <v>80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61">
        <v>2</v>
      </c>
      <c r="R44" s="83"/>
      <c r="S44" s="134">
        <v>400</v>
      </c>
      <c r="T44" s="134"/>
      <c r="U44" s="134"/>
      <c r="V44" s="134">
        <v>200</v>
      </c>
      <c r="W44" s="134"/>
    </row>
    <row r="45" spans="1:23" s="22" customFormat="1" ht="18.75" customHeight="1">
      <c r="A45" s="21"/>
      <c r="B45" s="49" t="s">
        <v>81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61">
        <v>3</v>
      </c>
      <c r="R45" s="83"/>
      <c r="S45" s="134">
        <v>400</v>
      </c>
      <c r="T45" s="134"/>
      <c r="U45" s="134"/>
      <c r="V45" s="134">
        <v>150</v>
      </c>
      <c r="W45" s="134"/>
    </row>
    <row r="46" spans="1:23" s="22" customFormat="1" ht="18.75" customHeight="1">
      <c r="A46" s="21"/>
      <c r="B46" s="49" t="s">
        <v>82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  <c r="Q46" s="61">
        <v>2</v>
      </c>
      <c r="R46" s="83"/>
      <c r="S46" s="143">
        <v>400</v>
      </c>
      <c r="T46" s="143"/>
      <c r="U46" s="143"/>
      <c r="V46" s="134">
        <v>150</v>
      </c>
      <c r="W46" s="134"/>
    </row>
    <row r="47" spans="1:23" s="22" customFormat="1" ht="18.75" customHeight="1">
      <c r="A47" s="21"/>
      <c r="B47" s="49" t="s">
        <v>83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  <c r="Q47" s="61">
        <v>5</v>
      </c>
      <c r="R47" s="62"/>
      <c r="S47" s="52">
        <v>400</v>
      </c>
      <c r="T47" s="76"/>
      <c r="U47" s="53"/>
      <c r="V47" s="52">
        <v>300</v>
      </c>
      <c r="W47" s="53"/>
    </row>
    <row r="48" spans="1:23" s="22" customFormat="1" ht="18.75" customHeight="1">
      <c r="A48" s="21"/>
      <c r="B48" s="58" t="s">
        <v>67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  <c r="Q48" s="56">
        <v>27</v>
      </c>
      <c r="R48" s="57"/>
      <c r="S48" s="48">
        <v>400</v>
      </c>
      <c r="T48" s="48"/>
      <c r="U48" s="48"/>
      <c r="V48" s="48">
        <v>100</v>
      </c>
      <c r="W48" s="48"/>
    </row>
    <row r="49" spans="1:23" s="22" customFormat="1" ht="18.75" customHeight="1">
      <c r="A49" s="21"/>
      <c r="B49" s="58" t="s">
        <v>68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60"/>
      <c r="Q49" s="56">
        <v>40</v>
      </c>
      <c r="R49" s="57"/>
      <c r="S49" s="48">
        <v>400</v>
      </c>
      <c r="T49" s="48"/>
      <c r="U49" s="48"/>
      <c r="V49" s="48">
        <v>100</v>
      </c>
      <c r="W49" s="48"/>
    </row>
    <row r="50" spans="2:23" s="22" customFormat="1" ht="18.75" customHeight="1">
      <c r="B50" s="58" t="s">
        <v>84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56">
        <v>2</v>
      </c>
      <c r="R50" s="57"/>
      <c r="S50" s="54">
        <v>400</v>
      </c>
      <c r="T50" s="147"/>
      <c r="U50" s="55"/>
      <c r="V50" s="54">
        <v>30</v>
      </c>
      <c r="W50" s="55"/>
    </row>
    <row r="51" spans="1:23" s="22" customFormat="1" ht="3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s="3" customFormat="1" ht="17.25" customHeight="1">
      <c r="A52" s="9"/>
      <c r="B52" s="96" t="s">
        <v>14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s="3" customFormat="1" ht="16.5" customHeight="1">
      <c r="A53" s="9"/>
      <c r="B53" s="78" t="s">
        <v>26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113"/>
      <c r="Q53" s="155" t="s">
        <v>27</v>
      </c>
      <c r="R53" s="156"/>
      <c r="S53" s="156"/>
      <c r="T53" s="156"/>
      <c r="U53" s="155" t="s">
        <v>28</v>
      </c>
      <c r="V53" s="156"/>
      <c r="W53" s="157"/>
    </row>
    <row r="54" spans="1:23" s="3" customFormat="1" ht="15.75" customHeight="1">
      <c r="A54" s="9"/>
      <c r="B54" s="150" t="s">
        <v>17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2"/>
      <c r="Q54" s="144">
        <f>FLOOR(70.8-G7,0.05)</f>
        <v>18.35</v>
      </c>
      <c r="R54" s="145"/>
      <c r="S54" s="145"/>
      <c r="T54" s="146"/>
      <c r="U54" s="144">
        <f>FLOOR(70.2-G7,0.05)</f>
        <v>17.75</v>
      </c>
      <c r="V54" s="145"/>
      <c r="W54" s="146"/>
    </row>
    <row r="55" spans="1:23" s="3" customFormat="1" ht="15.75" customHeight="1">
      <c r="A55" s="9"/>
      <c r="B55" s="150" t="s">
        <v>18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2"/>
      <c r="Q55" s="144">
        <f>FLOOR(76.1-G8,0.05)</f>
        <v>23.55</v>
      </c>
      <c r="R55" s="145"/>
      <c r="S55" s="145"/>
      <c r="T55" s="146"/>
      <c r="U55" s="144">
        <f>FLOOR(73.4-G8,0.05)</f>
        <v>20.85</v>
      </c>
      <c r="V55" s="145"/>
      <c r="W55" s="146"/>
    </row>
    <row r="56" spans="1:23" s="3" customFormat="1" ht="15.75" customHeight="1">
      <c r="A56" s="9"/>
      <c r="B56" s="150" t="s">
        <v>19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2"/>
      <c r="Q56" s="144">
        <f>FLOOR(66.7-G10,0.05)</f>
        <v>14.100000000000001</v>
      </c>
      <c r="R56" s="145"/>
      <c r="S56" s="145"/>
      <c r="T56" s="146"/>
      <c r="U56" s="144">
        <f>FLOOR(66.8-G10,0.05)</f>
        <v>14.200000000000001</v>
      </c>
      <c r="V56" s="145"/>
      <c r="W56" s="146"/>
    </row>
    <row r="57" spans="1:23" s="3" customFormat="1" ht="15.75" customHeight="1">
      <c r="A57" s="9"/>
      <c r="B57" s="150" t="s">
        <v>20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2"/>
      <c r="Q57" s="144">
        <f>FLOOR(69.1-G10,0.05)</f>
        <v>16.5</v>
      </c>
      <c r="R57" s="145"/>
      <c r="S57" s="145"/>
      <c r="T57" s="145"/>
      <c r="U57" s="145"/>
      <c r="V57" s="145"/>
      <c r="W57" s="146"/>
    </row>
    <row r="58" spans="1:23" s="3" customFormat="1" ht="15.75" customHeight="1">
      <c r="A58" s="9"/>
      <c r="B58" s="150" t="s">
        <v>21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2"/>
      <c r="Q58" s="144">
        <f>FLOOR(73.5-G10,0.05)</f>
        <v>20.900000000000002</v>
      </c>
      <c r="R58" s="145"/>
      <c r="S58" s="145"/>
      <c r="T58" s="146"/>
      <c r="U58" s="144">
        <f>FLOOR(73.5-G10,0.05)</f>
        <v>20.900000000000002</v>
      </c>
      <c r="V58" s="145"/>
      <c r="W58" s="146"/>
    </row>
    <row r="59" spans="1:23" s="11" customFormat="1" ht="16.5" customHeight="1">
      <c r="A59" s="10"/>
      <c r="B59" s="150" t="s">
        <v>22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2"/>
      <c r="Q59" s="144">
        <f>FLOOR(73.75-G13,0.05)</f>
        <v>21.3</v>
      </c>
      <c r="R59" s="145"/>
      <c r="S59" s="145"/>
      <c r="T59" s="146"/>
      <c r="U59" s="144">
        <f>FLOOR(71.55-G13,0.05)</f>
        <v>19.1</v>
      </c>
      <c r="V59" s="145"/>
      <c r="W59" s="146"/>
    </row>
    <row r="60" spans="1:23" s="8" customFormat="1" ht="19.5" customHeight="1">
      <c r="A60" s="10"/>
      <c r="B60" s="86" t="s">
        <v>45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3"/>
    </row>
    <row r="61" spans="1:23" s="8" customFormat="1" ht="22.5" customHeight="1">
      <c r="A61" s="10"/>
      <c r="B61" s="172" t="s">
        <v>24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20" t="s">
        <v>38</v>
      </c>
      <c r="R61" s="170"/>
      <c r="S61" s="170" t="s">
        <v>46</v>
      </c>
      <c r="T61" s="170"/>
      <c r="U61" s="170"/>
      <c r="V61" s="119" t="s">
        <v>39</v>
      </c>
      <c r="W61" s="120"/>
    </row>
    <row r="62" spans="1:23" s="8" customFormat="1" ht="13.5" customHeight="1">
      <c r="A62" s="10"/>
      <c r="B62" s="173" t="s">
        <v>109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5"/>
      <c r="Q62" s="161">
        <v>78</v>
      </c>
      <c r="R62" s="162"/>
      <c r="S62" s="161">
        <v>400</v>
      </c>
      <c r="T62" s="162"/>
      <c r="U62" s="162"/>
      <c r="V62" s="148">
        <v>150</v>
      </c>
      <c r="W62" s="149"/>
    </row>
    <row r="63" spans="1:29" s="8" customFormat="1" ht="13.5" customHeight="1">
      <c r="A63" s="10"/>
      <c r="B63" s="167" t="s">
        <v>56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9"/>
      <c r="Q63" s="159">
        <v>123</v>
      </c>
      <c r="R63" s="160"/>
      <c r="S63" s="159">
        <v>400</v>
      </c>
      <c r="T63" s="166"/>
      <c r="U63" s="166"/>
      <c r="V63" s="159">
        <v>200</v>
      </c>
      <c r="W63" s="160"/>
      <c r="X63" s="19"/>
      <c r="AC63" s="28"/>
    </row>
    <row r="64" spans="1:23" s="8" customFormat="1" ht="5.25" customHeight="1">
      <c r="A64" s="10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6"/>
      <c r="R64" s="16"/>
      <c r="S64" s="16"/>
      <c r="T64" s="16"/>
      <c r="U64" s="16"/>
      <c r="V64" s="16"/>
      <c r="W64" s="16"/>
    </row>
    <row r="65" spans="1:23" s="8" customFormat="1" ht="13.5" customHeight="1">
      <c r="A65" s="10"/>
      <c r="B65" s="167" t="s">
        <v>110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9"/>
      <c r="Q65" s="159">
        <v>6</v>
      </c>
      <c r="R65" s="160"/>
      <c r="S65" s="159">
        <v>400</v>
      </c>
      <c r="T65" s="166"/>
      <c r="U65" s="160"/>
      <c r="V65" s="159">
        <v>100</v>
      </c>
      <c r="W65" s="160"/>
    </row>
    <row r="66" spans="1:23" s="8" customFormat="1" ht="13.5" customHeight="1">
      <c r="A66" s="10"/>
      <c r="B66" s="167" t="s">
        <v>69</v>
      </c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9"/>
      <c r="Q66" s="159">
        <v>17</v>
      </c>
      <c r="R66" s="160"/>
      <c r="S66" s="176">
        <f>FLOOR((G9-49.1)*100,5)</f>
        <v>340</v>
      </c>
      <c r="T66" s="177"/>
      <c r="U66" s="178"/>
      <c r="V66" s="159">
        <v>100</v>
      </c>
      <c r="W66" s="160"/>
    </row>
    <row r="67" spans="1:23" s="8" customFormat="1" ht="13.5" customHeight="1">
      <c r="A67" s="10"/>
      <c r="B67" s="167" t="s">
        <v>70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9"/>
      <c r="Q67" s="159">
        <v>6</v>
      </c>
      <c r="R67" s="160"/>
      <c r="S67" s="159">
        <v>400</v>
      </c>
      <c r="T67" s="166"/>
      <c r="U67" s="160"/>
      <c r="V67" s="159">
        <v>100</v>
      </c>
      <c r="W67" s="160"/>
    </row>
    <row r="68" spans="1:23" s="8" customFormat="1" ht="3" customHeight="1">
      <c r="A68" s="10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19"/>
      <c r="R68" s="19"/>
      <c r="S68" s="19"/>
      <c r="T68" s="19"/>
      <c r="U68" s="19"/>
      <c r="V68" s="19"/>
      <c r="W68" s="19"/>
    </row>
    <row r="69" spans="1:23" s="8" customFormat="1" ht="16.5" customHeight="1">
      <c r="A69" s="10"/>
      <c r="B69" s="171" t="s">
        <v>85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</row>
    <row r="70" spans="1:23" s="8" customFormat="1" ht="14.25" customHeight="1" hidden="1">
      <c r="A70" s="10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</row>
    <row r="71" spans="1:23" s="8" customFormat="1" ht="14.25" customHeight="1">
      <c r="A71" s="10"/>
      <c r="B71" s="163" t="s">
        <v>86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</row>
    <row r="72" spans="1:23" s="8" customFormat="1" ht="14.25" customHeight="1">
      <c r="A72" s="10"/>
      <c r="B72" s="163" t="s">
        <v>122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</row>
    <row r="73" spans="1:23" s="8" customFormat="1" ht="7.5" customHeight="1">
      <c r="A73" s="10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</row>
    <row r="74" spans="1:23" s="8" customFormat="1" ht="28.5" customHeight="1">
      <c r="A74" s="10"/>
      <c r="B74" s="165" t="s">
        <v>87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1:23" s="8" customFormat="1" ht="15" customHeight="1">
      <c r="A75" s="10"/>
      <c r="B75" s="47" t="s">
        <v>88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1:25" s="8" customFormat="1" ht="15" customHeight="1">
      <c r="A76" s="40" t="s">
        <v>1</v>
      </c>
      <c r="B76" s="158" t="s">
        <v>92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</row>
    <row r="77" spans="1:23" s="8" customFormat="1" ht="15" customHeight="1">
      <c r="A77" s="10"/>
      <c r="B77" s="47" t="s">
        <v>89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5" ht="15" customHeight="1">
      <c r="A78" s="17" t="s">
        <v>1</v>
      </c>
      <c r="B78" s="45" t="s">
        <v>90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:25" s="8" customFormat="1" ht="15" customHeight="1">
      <c r="A79" s="37" t="s">
        <v>40</v>
      </c>
      <c r="B79" s="158" t="s">
        <v>105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</row>
    <row r="80" spans="1:25" s="8" customFormat="1" ht="15" customHeight="1">
      <c r="A80" s="37" t="s">
        <v>41</v>
      </c>
      <c r="B80" s="158" t="s">
        <v>108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39"/>
      <c r="Y80" s="39"/>
    </row>
    <row r="81" spans="1:25" s="8" customFormat="1" ht="15" customHeight="1">
      <c r="A81" s="37" t="s">
        <v>93</v>
      </c>
      <c r="B81" s="158" t="s">
        <v>107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39"/>
      <c r="Y81" s="39"/>
    </row>
    <row r="82" spans="1:25" s="8" customFormat="1" ht="28.5" customHeight="1">
      <c r="A82" s="37" t="s">
        <v>94</v>
      </c>
      <c r="B82" s="46" t="s">
        <v>111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39"/>
      <c r="Y82" s="39"/>
    </row>
    <row r="83" spans="1:25" s="8" customFormat="1" ht="14.25" customHeight="1" hidden="1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3" s="8" customFormat="1" ht="17.25" customHeight="1">
      <c r="A84" s="10"/>
      <c r="B84" s="164" t="s">
        <v>91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</row>
    <row r="85" spans="1:23" s="8" customFormat="1" ht="14.25" customHeight="1" hidden="1">
      <c r="A85" s="10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s="8" customFormat="1" ht="22.5" customHeight="1">
      <c r="A86" s="12"/>
      <c r="B86" s="44" t="s">
        <v>23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5" s="8" customFormat="1" ht="28.5" customHeight="1">
      <c r="A87" s="41" t="s">
        <v>1</v>
      </c>
      <c r="B87" s="46" t="s">
        <v>140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</row>
    <row r="88" spans="1:25" s="8" customFormat="1" ht="14.25" customHeight="1">
      <c r="A88" s="17" t="s">
        <v>40</v>
      </c>
      <c r="B88" s="46" t="s">
        <v>124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s="8" customFormat="1" ht="14.25" customHeight="1">
      <c r="A89" s="17" t="s">
        <v>41</v>
      </c>
      <c r="B89" s="46" t="s">
        <v>131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 s="8" customFormat="1" ht="28.5" customHeight="1">
      <c r="A90" s="17" t="s">
        <v>93</v>
      </c>
      <c r="B90" s="46" t="s">
        <v>125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s="8" customFormat="1" ht="14.25" customHeight="1">
      <c r="A91" s="17" t="s">
        <v>94</v>
      </c>
      <c r="B91" s="46" t="s">
        <v>113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s="8" customFormat="1" ht="14.25" customHeight="1">
      <c r="A92" s="17" t="s">
        <v>95</v>
      </c>
      <c r="B92" s="46" t="s">
        <v>126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5" ht="28.5" customHeight="1">
      <c r="A93" s="17" t="s">
        <v>96</v>
      </c>
      <c r="B93" s="46" t="s">
        <v>114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5" ht="14.25" customHeight="1">
      <c r="A94" s="17" t="s">
        <v>97</v>
      </c>
      <c r="B94" s="46" t="s">
        <v>115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5" ht="28.5" customHeight="1">
      <c r="A95" s="17" t="s">
        <v>98</v>
      </c>
      <c r="B95" s="46" t="s">
        <v>103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1:25" ht="28.5" customHeight="1">
      <c r="A96" s="17" t="s">
        <v>100</v>
      </c>
      <c r="B96" s="46" t="s">
        <v>116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</row>
    <row r="97" spans="1:25" ht="14.25" customHeight="1">
      <c r="A97" s="17" t="s">
        <v>101</v>
      </c>
      <c r="B97" s="46" t="s">
        <v>134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</row>
    <row r="98" spans="1:25" ht="14.25" customHeight="1">
      <c r="A98" s="17" t="s">
        <v>104</v>
      </c>
      <c r="B98" s="46" t="s">
        <v>133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</row>
    <row r="99" spans="1:25" ht="28.5" customHeight="1">
      <c r="A99" s="35" t="s">
        <v>135</v>
      </c>
      <c r="B99" s="46" t="s">
        <v>112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</row>
    <row r="100" spans="1:25" ht="14.25" customHeight="1">
      <c r="A100" s="35" t="s">
        <v>136</v>
      </c>
      <c r="B100" s="46" t="s">
        <v>127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</row>
    <row r="101" spans="1:25" ht="72.75" customHeight="1">
      <c r="A101" s="35" t="s">
        <v>137</v>
      </c>
      <c r="B101" s="46" t="s">
        <v>128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</row>
    <row r="102" spans="2:23" ht="3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2:25" ht="15.75" customHeight="1">
      <c r="B103" s="44" t="s">
        <v>47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</row>
    <row r="104" spans="1:25" ht="28.5" customHeight="1">
      <c r="A104" s="42" t="s">
        <v>1</v>
      </c>
      <c r="B104" s="45" t="s">
        <v>141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1:25" ht="14.25" customHeight="1">
      <c r="A105" s="35" t="s">
        <v>40</v>
      </c>
      <c r="B105" s="45" t="s">
        <v>123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</row>
    <row r="106" spans="1:25" ht="14.25" customHeight="1">
      <c r="A106" s="17" t="s">
        <v>41</v>
      </c>
      <c r="B106" s="45" t="s">
        <v>99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1:25" ht="42.75" customHeight="1">
      <c r="A107" s="17" t="s">
        <v>93</v>
      </c>
      <c r="B107" s="45" t="s">
        <v>117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5" ht="28.5" customHeight="1">
      <c r="A108" s="17" t="s">
        <v>94</v>
      </c>
      <c r="B108" s="45" t="s">
        <v>118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4.25" customHeight="1">
      <c r="A109" s="17" t="s">
        <v>95</v>
      </c>
      <c r="B109" s="45" t="s">
        <v>138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4.25" customHeight="1">
      <c r="A110" s="17" t="s">
        <v>96</v>
      </c>
      <c r="B110" s="45" t="s">
        <v>119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1" spans="1:25" ht="28.5" customHeight="1">
      <c r="A111" s="17" t="s">
        <v>97</v>
      </c>
      <c r="B111" s="45" t="s">
        <v>120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</row>
    <row r="112" spans="1:25" ht="14.25" customHeight="1">
      <c r="A112" s="17" t="s">
        <v>98</v>
      </c>
      <c r="B112" s="45" t="s">
        <v>121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</row>
    <row r="113" spans="1:25" ht="28.5" customHeight="1">
      <c r="A113" s="17" t="s">
        <v>100</v>
      </c>
      <c r="B113" s="45" t="s">
        <v>129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</row>
    <row r="114" spans="1:25" ht="28.5" customHeight="1">
      <c r="A114" s="17" t="s">
        <v>101</v>
      </c>
      <c r="B114" s="45" t="s">
        <v>130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</row>
    <row r="115" spans="1:26" ht="14.25" customHeight="1">
      <c r="A115" s="17" t="s">
        <v>104</v>
      </c>
      <c r="B115" s="45" t="s">
        <v>106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3" ht="13.5" customHeight="1">
      <c r="A116" s="31"/>
      <c r="B116" s="30"/>
      <c r="C116" s="30"/>
      <c r="D116" s="30"/>
      <c r="P116" s="6"/>
      <c r="Q116" s="6"/>
      <c r="R116" s="6"/>
      <c r="S116" s="30"/>
      <c r="T116" s="30"/>
      <c r="U116" s="30"/>
      <c r="V116" s="30"/>
      <c r="W116" s="30"/>
    </row>
    <row r="117" spans="2:23" ht="19.5" customHeight="1">
      <c r="B117" s="13"/>
      <c r="C117" s="13"/>
      <c r="D117" s="13"/>
      <c r="F117" s="43" t="s">
        <v>0</v>
      </c>
      <c r="G117" s="43"/>
      <c r="H117" s="13"/>
      <c r="I117" s="13"/>
      <c r="J117" s="13"/>
      <c r="K117" s="13"/>
      <c r="L117" s="13"/>
      <c r="M117" s="13"/>
      <c r="N117" s="6" t="s">
        <v>139</v>
      </c>
      <c r="O117" s="6"/>
      <c r="P117" s="6"/>
      <c r="S117" s="6"/>
      <c r="T117" s="6"/>
      <c r="U117" s="6"/>
      <c r="V117" s="13"/>
      <c r="W117" s="13"/>
    </row>
    <row r="118" ht="16.5" customHeight="1">
      <c r="AC118" s="36"/>
    </row>
    <row r="126" ht="16.5" customHeight="1">
      <c r="H126" s="36"/>
    </row>
  </sheetData>
  <sheetProtection/>
  <mergeCells count="252">
    <mergeCell ref="B109:Y109"/>
    <mergeCell ref="B106:Y106"/>
    <mergeCell ref="B81:W81"/>
    <mergeCell ref="B87:Y87"/>
    <mergeCell ref="B82:W82"/>
    <mergeCell ref="B88:Y88"/>
    <mergeCell ref="B99:Y99"/>
    <mergeCell ref="B98:Y98"/>
    <mergeCell ref="B107:Y107"/>
    <mergeCell ref="B89:Y89"/>
    <mergeCell ref="B80:W80"/>
    <mergeCell ref="B62:P62"/>
    <mergeCell ref="Q66:R66"/>
    <mergeCell ref="S66:U66"/>
    <mergeCell ref="S67:U67"/>
    <mergeCell ref="B84:W84"/>
    <mergeCell ref="S62:U62"/>
    <mergeCell ref="B77:W77"/>
    <mergeCell ref="B78:Y78"/>
    <mergeCell ref="B73:W73"/>
    <mergeCell ref="B61:P61"/>
    <mergeCell ref="Q67:R67"/>
    <mergeCell ref="B67:P67"/>
    <mergeCell ref="V61:W61"/>
    <mergeCell ref="Q63:R63"/>
    <mergeCell ref="V63:W63"/>
    <mergeCell ref="Q58:T58"/>
    <mergeCell ref="B58:P58"/>
    <mergeCell ref="B66:P66"/>
    <mergeCell ref="S63:U63"/>
    <mergeCell ref="Q59:T59"/>
    <mergeCell ref="B65:P65"/>
    <mergeCell ref="Q65:R65"/>
    <mergeCell ref="Q61:R61"/>
    <mergeCell ref="S61:U61"/>
    <mergeCell ref="B63:P63"/>
    <mergeCell ref="B79:Y79"/>
    <mergeCell ref="B72:W72"/>
    <mergeCell ref="B70:W70"/>
    <mergeCell ref="V66:W66"/>
    <mergeCell ref="B74:W74"/>
    <mergeCell ref="S65:U65"/>
    <mergeCell ref="B71:W71"/>
    <mergeCell ref="B69:W69"/>
    <mergeCell ref="V67:W67"/>
    <mergeCell ref="B54:P54"/>
    <mergeCell ref="B76:Y76"/>
    <mergeCell ref="V65:W65"/>
    <mergeCell ref="U56:W56"/>
    <mergeCell ref="Q56:T56"/>
    <mergeCell ref="Q62:R62"/>
    <mergeCell ref="B55:P55"/>
    <mergeCell ref="Q57:W57"/>
    <mergeCell ref="B60:V60"/>
    <mergeCell ref="B59:P59"/>
    <mergeCell ref="V42:W42"/>
    <mergeCell ref="Q40:R40"/>
    <mergeCell ref="Q41:R41"/>
    <mergeCell ref="Q42:R42"/>
    <mergeCell ref="B56:P56"/>
    <mergeCell ref="U53:W53"/>
    <mergeCell ref="Q53:T53"/>
    <mergeCell ref="S41:U41"/>
    <mergeCell ref="Q49:R49"/>
    <mergeCell ref="Q46:R46"/>
    <mergeCell ref="S42:U42"/>
    <mergeCell ref="Q47:R47"/>
    <mergeCell ref="B22:W22"/>
    <mergeCell ref="B48:P48"/>
    <mergeCell ref="B42:P42"/>
    <mergeCell ref="S47:U47"/>
    <mergeCell ref="B46:P46"/>
    <mergeCell ref="S48:U48"/>
    <mergeCell ref="V41:W41"/>
    <mergeCell ref="S45:U45"/>
    <mergeCell ref="V49:W49"/>
    <mergeCell ref="B50:P50"/>
    <mergeCell ref="Q48:R48"/>
    <mergeCell ref="U58:W58"/>
    <mergeCell ref="V62:W62"/>
    <mergeCell ref="U59:W59"/>
    <mergeCell ref="Q54:T54"/>
    <mergeCell ref="B53:P53"/>
    <mergeCell ref="B52:W52"/>
    <mergeCell ref="B57:P57"/>
    <mergeCell ref="V40:W40"/>
    <mergeCell ref="S21:U21"/>
    <mergeCell ref="U55:W55"/>
    <mergeCell ref="S50:U50"/>
    <mergeCell ref="S49:U49"/>
    <mergeCell ref="U54:W54"/>
    <mergeCell ref="Q55:T55"/>
    <mergeCell ref="V21:W21"/>
    <mergeCell ref="S43:U43"/>
    <mergeCell ref="V46:W46"/>
    <mergeCell ref="V44:W44"/>
    <mergeCell ref="Q45:R45"/>
    <mergeCell ref="V45:W45"/>
    <mergeCell ref="S46:U46"/>
    <mergeCell ref="S44:U44"/>
    <mergeCell ref="V43:W43"/>
    <mergeCell ref="Q43:R43"/>
    <mergeCell ref="B43:P43"/>
    <mergeCell ref="Q38:R38"/>
    <mergeCell ref="B45:P45"/>
    <mergeCell ref="Q35:R35"/>
    <mergeCell ref="B36:P36"/>
    <mergeCell ref="B40:P40"/>
    <mergeCell ref="B41:P41"/>
    <mergeCell ref="Q44:R44"/>
    <mergeCell ref="B39:P39"/>
    <mergeCell ref="B44:P44"/>
    <mergeCell ref="V34:W34"/>
    <mergeCell ref="V36:W36"/>
    <mergeCell ref="V39:W39"/>
    <mergeCell ref="V35:W35"/>
    <mergeCell ref="S38:U38"/>
    <mergeCell ref="V33:W33"/>
    <mergeCell ref="V37:W37"/>
    <mergeCell ref="V38:W38"/>
    <mergeCell ref="S36:U36"/>
    <mergeCell ref="S39:U39"/>
    <mergeCell ref="V30:W30"/>
    <mergeCell ref="S32:U32"/>
    <mergeCell ref="V32:W32"/>
    <mergeCell ref="S37:U37"/>
    <mergeCell ref="Q27:R27"/>
    <mergeCell ref="S27:U27"/>
    <mergeCell ref="S31:U31"/>
    <mergeCell ref="Q32:R32"/>
    <mergeCell ref="V31:W31"/>
    <mergeCell ref="Q29:R29"/>
    <mergeCell ref="V29:W29"/>
    <mergeCell ref="V27:W27"/>
    <mergeCell ref="V28:W28"/>
    <mergeCell ref="Q31:R31"/>
    <mergeCell ref="B27:P27"/>
    <mergeCell ref="S28:U28"/>
    <mergeCell ref="B31:P31"/>
    <mergeCell ref="S29:U29"/>
    <mergeCell ref="B30:P30"/>
    <mergeCell ref="Q30:R30"/>
    <mergeCell ref="B25:P25"/>
    <mergeCell ref="Q25:R25"/>
    <mergeCell ref="V25:W25"/>
    <mergeCell ref="S25:U25"/>
    <mergeCell ref="V26:W26"/>
    <mergeCell ref="T26:U26"/>
    <mergeCell ref="B26:P26"/>
    <mergeCell ref="Q26:R26"/>
    <mergeCell ref="B16:W16"/>
    <mergeCell ref="B19:P19"/>
    <mergeCell ref="V18:W18"/>
    <mergeCell ref="Q18:R18"/>
    <mergeCell ref="S18:U18"/>
    <mergeCell ref="B13:F13"/>
    <mergeCell ref="V19:W19"/>
    <mergeCell ref="L13:P13"/>
    <mergeCell ref="S19:U19"/>
    <mergeCell ref="G13:K13"/>
    <mergeCell ref="Q24:R24"/>
    <mergeCell ref="S24:U24"/>
    <mergeCell ref="G10:K10"/>
    <mergeCell ref="B23:P23"/>
    <mergeCell ref="Q23:R23"/>
    <mergeCell ref="S23:U23"/>
    <mergeCell ref="B20:P20"/>
    <mergeCell ref="Q20:R20"/>
    <mergeCell ref="G12:K12"/>
    <mergeCell ref="B11:F11"/>
    <mergeCell ref="G11:K11"/>
    <mergeCell ref="G9:K9"/>
    <mergeCell ref="B15:W15"/>
    <mergeCell ref="L10:P10"/>
    <mergeCell ref="L11:P11"/>
    <mergeCell ref="B9:F9"/>
    <mergeCell ref="B12:F12"/>
    <mergeCell ref="L12:P12"/>
    <mergeCell ref="B18:P18"/>
    <mergeCell ref="B17:W17"/>
    <mergeCell ref="B10:F10"/>
    <mergeCell ref="L7:P7"/>
    <mergeCell ref="L8:P8"/>
    <mergeCell ref="B7:F7"/>
    <mergeCell ref="G7:K7"/>
    <mergeCell ref="B8:F8"/>
    <mergeCell ref="G8:K8"/>
    <mergeCell ref="L9:P9"/>
    <mergeCell ref="B1:W1"/>
    <mergeCell ref="B2:F2"/>
    <mergeCell ref="O2:Q2"/>
    <mergeCell ref="B3:W3"/>
    <mergeCell ref="B6:F6"/>
    <mergeCell ref="B4:W4"/>
    <mergeCell ref="G6:K6"/>
    <mergeCell ref="L6:P6"/>
    <mergeCell ref="V23:W23"/>
    <mergeCell ref="B28:P28"/>
    <mergeCell ref="Q28:R28"/>
    <mergeCell ref="B24:P24"/>
    <mergeCell ref="S20:U20"/>
    <mergeCell ref="Q19:R19"/>
    <mergeCell ref="V24:W24"/>
    <mergeCell ref="V20:W20"/>
    <mergeCell ref="B21:P21"/>
    <mergeCell ref="Q21:R21"/>
    <mergeCell ref="B33:P33"/>
    <mergeCell ref="S33:U33"/>
    <mergeCell ref="S35:U35"/>
    <mergeCell ref="S30:U30"/>
    <mergeCell ref="B29:P29"/>
    <mergeCell ref="B32:P32"/>
    <mergeCell ref="Q33:R33"/>
    <mergeCell ref="B34:P34"/>
    <mergeCell ref="S34:U34"/>
    <mergeCell ref="Q34:R34"/>
    <mergeCell ref="S40:U40"/>
    <mergeCell ref="B35:P35"/>
    <mergeCell ref="Q37:R37"/>
    <mergeCell ref="B38:P38"/>
    <mergeCell ref="Q39:R39"/>
    <mergeCell ref="Q36:R36"/>
    <mergeCell ref="B37:P37"/>
    <mergeCell ref="B90:Y90"/>
    <mergeCell ref="B94:Y94"/>
    <mergeCell ref="B93:Y93"/>
    <mergeCell ref="B75:W75"/>
    <mergeCell ref="V48:W48"/>
    <mergeCell ref="B47:P47"/>
    <mergeCell ref="V47:W47"/>
    <mergeCell ref="V50:W50"/>
    <mergeCell ref="Q50:R50"/>
    <mergeCell ref="B49:P49"/>
    <mergeCell ref="B101:Y101"/>
    <mergeCell ref="B91:Y91"/>
    <mergeCell ref="B96:Y96"/>
    <mergeCell ref="B105:Y105"/>
    <mergeCell ref="B100:Y100"/>
    <mergeCell ref="B92:Y92"/>
    <mergeCell ref="B97:Y97"/>
    <mergeCell ref="B95:Y95"/>
    <mergeCell ref="B104:Y104"/>
    <mergeCell ref="F117:G117"/>
    <mergeCell ref="B86:W86"/>
    <mergeCell ref="B103:Y103"/>
    <mergeCell ref="B115:Z115"/>
    <mergeCell ref="B113:Y113"/>
    <mergeCell ref="B111:Y111"/>
    <mergeCell ref="B108:Y108"/>
    <mergeCell ref="B112:Y112"/>
    <mergeCell ref="B114:Y114"/>
    <mergeCell ref="B110:Y110"/>
  </mergeCells>
  <printOptions/>
  <pageMargins left="0.9055118110236221" right="0.1968503937007874" top="0.15748031496062992" bottom="0" header="0" footer="0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34"/>
  <sheetViews>
    <sheetView zoomScalePageLayoutView="0" workbookViewId="0" topLeftCell="A1">
      <selection activeCell="D10" sqref="D10:H27"/>
    </sheetView>
  </sheetViews>
  <sheetFormatPr defaultColWidth="9.125" defaultRowHeight="12.75"/>
  <sheetData>
    <row r="5" ht="18">
      <c r="G5" s="14"/>
    </row>
    <row r="6" spans="4:7" ht="18">
      <c r="D6" s="14"/>
      <c r="E6" s="14"/>
      <c r="F6" s="14"/>
      <c r="G6" s="14"/>
    </row>
    <row r="7" spans="4:7" ht="18">
      <c r="D7" s="14"/>
      <c r="E7" s="14"/>
      <c r="F7" s="14"/>
      <c r="G7" s="14"/>
    </row>
    <row r="8" spans="4:7" ht="18">
      <c r="D8" s="14"/>
      <c r="E8" s="14"/>
      <c r="F8" s="14"/>
      <c r="G8" s="14"/>
    </row>
    <row r="9" spans="4:7" ht="18">
      <c r="D9" s="14"/>
      <c r="E9" s="14"/>
      <c r="F9" s="14"/>
      <c r="G9" s="14"/>
    </row>
    <row r="10" spans="4:7" ht="18">
      <c r="D10" s="180" t="s">
        <v>33</v>
      </c>
      <c r="E10" s="180"/>
      <c r="F10" s="14"/>
      <c r="G10" s="14"/>
    </row>
    <row r="11" spans="4:7" ht="18">
      <c r="D11" s="14"/>
      <c r="E11" s="14"/>
      <c r="F11" s="14"/>
      <c r="G11" s="14"/>
    </row>
    <row r="12" spans="4:7" ht="18">
      <c r="D12" s="14"/>
      <c r="E12" s="14"/>
      <c r="F12" s="14"/>
      <c r="G12" s="14"/>
    </row>
    <row r="13" spans="4:7" ht="18">
      <c r="D13" s="14"/>
      <c r="E13" s="14"/>
      <c r="F13" s="14"/>
      <c r="G13" s="14"/>
    </row>
    <row r="14" spans="4:7" ht="18">
      <c r="D14" s="14"/>
      <c r="E14" s="14"/>
      <c r="F14" s="14"/>
      <c r="G14" s="14"/>
    </row>
    <row r="15" spans="4:7" ht="18">
      <c r="D15" s="14"/>
      <c r="E15" s="14"/>
      <c r="F15" s="14"/>
      <c r="G15" s="14"/>
    </row>
    <row r="16" spans="4:7" ht="18">
      <c r="D16" s="14" t="s">
        <v>34</v>
      </c>
      <c r="E16" s="14"/>
      <c r="F16" s="14"/>
      <c r="G16" s="14"/>
    </row>
    <row r="17" spans="4:7" ht="18">
      <c r="D17" s="14"/>
      <c r="E17" s="14"/>
      <c r="F17" s="14"/>
      <c r="G17" s="14"/>
    </row>
    <row r="18" spans="4:7" ht="18">
      <c r="D18" s="14"/>
      <c r="E18" s="14"/>
      <c r="F18" s="14"/>
      <c r="G18" s="14"/>
    </row>
    <row r="19" spans="4:7" ht="18">
      <c r="D19" s="14"/>
      <c r="E19" s="14"/>
      <c r="F19" s="14"/>
      <c r="G19" s="14"/>
    </row>
    <row r="20" spans="4:7" ht="18">
      <c r="D20" s="14"/>
      <c r="E20" s="14"/>
      <c r="F20" s="14"/>
      <c r="G20" s="14"/>
    </row>
    <row r="21" spans="4:7" ht="18">
      <c r="D21" s="14"/>
      <c r="E21" s="14"/>
      <c r="F21" s="14"/>
      <c r="G21" s="14"/>
    </row>
    <row r="22" spans="4:7" ht="18">
      <c r="D22" s="14" t="s">
        <v>35</v>
      </c>
      <c r="E22" s="14"/>
      <c r="F22" s="14"/>
      <c r="G22" s="14"/>
    </row>
    <row r="23" spans="4:7" ht="18">
      <c r="D23" s="14"/>
      <c r="E23" s="14" t="s">
        <v>32</v>
      </c>
      <c r="F23" s="14"/>
      <c r="G23" s="14"/>
    </row>
    <row r="24" spans="4:7" ht="18">
      <c r="D24" s="14"/>
      <c r="E24" s="14"/>
      <c r="F24" s="14"/>
      <c r="G24" s="14"/>
    </row>
    <row r="25" spans="4:7" ht="18">
      <c r="D25" s="14"/>
      <c r="E25" s="14"/>
      <c r="F25" s="14"/>
      <c r="G25" s="14"/>
    </row>
    <row r="26" spans="4:7" ht="18">
      <c r="D26" s="14" t="s">
        <v>36</v>
      </c>
      <c r="E26" s="14"/>
      <c r="F26" s="14"/>
      <c r="G26" s="14"/>
    </row>
    <row r="27" spans="4:7" ht="18">
      <c r="D27" s="14"/>
      <c r="E27" s="14"/>
      <c r="F27" s="14"/>
      <c r="G27" s="14"/>
    </row>
    <row r="32" ht="14.25" customHeight="1"/>
    <row r="34" spans="2:28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</sheetData>
  <sheetProtection/>
  <mergeCells count="1">
    <mergeCell ref="D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9" sqref="L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Норенков</cp:lastModifiedBy>
  <cp:lastPrinted>2022-08-18T12:34:08Z</cp:lastPrinted>
  <dcterms:created xsi:type="dcterms:W3CDTF">1998-11-14T04:32:47Z</dcterms:created>
  <dcterms:modified xsi:type="dcterms:W3CDTF">2022-08-18T13:26:13Z</dcterms:modified>
  <cp:category/>
  <cp:version/>
  <cp:contentType/>
  <cp:contentStatus/>
</cp:coreProperties>
</file>