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0" windowWidth="15576" windowHeight="10908" tabRatio="622" activeTab="0"/>
  </bookViews>
  <sheets>
    <sheet name="Радиобюллетень  общий" sheetId="1" r:id="rId1"/>
    <sheet name="Подписи" sheetId="2" r:id="rId2"/>
  </sheets>
  <definedNames/>
  <calcPr fullCalcOnLoad="1"/>
</workbook>
</file>

<file path=xl/sharedStrings.xml><?xml version="1.0" encoding="utf-8"?>
<sst xmlns="http://schemas.openxmlformats.org/spreadsheetml/2006/main" count="93" uniqueCount="84">
  <si>
    <t>ЛЭДВ</t>
  </si>
  <si>
    <t>1.</t>
  </si>
  <si>
    <t>КАЗАНСКИЙ  РАЙОН  ВОДНЫХ  ПУТЕЙ  И  СУДОХОДСТВА</t>
  </si>
  <si>
    <t xml:space="preserve">РАДИОБЮЛЛЕТЕНЬ   №  </t>
  </si>
  <si>
    <t>на</t>
  </si>
  <si>
    <t>08</t>
  </si>
  <si>
    <t>:00</t>
  </si>
  <si>
    <t>часов</t>
  </si>
  <si>
    <t>Чебоксарский шлюз - Самарский шлюз, р. Кама ( устье р. Вятка - устье р. Кама )</t>
  </si>
  <si>
    <t>Уровни воды по постоянным водпостам Росгидромета ( абс. отм. м. ) :</t>
  </si>
  <si>
    <t xml:space="preserve">  Козловка</t>
  </si>
  <si>
    <t xml:space="preserve">  В. Услон</t>
  </si>
  <si>
    <t xml:space="preserve">  Соколки</t>
  </si>
  <si>
    <t xml:space="preserve">  Кирельское</t>
  </si>
  <si>
    <t xml:space="preserve">  Чистополь</t>
  </si>
  <si>
    <t xml:space="preserve">  Ульяновск</t>
  </si>
  <si>
    <t>Высота пролётов мостов в "м"</t>
  </si>
  <si>
    <t>наименование</t>
  </si>
  <si>
    <t>приём сверху</t>
  </si>
  <si>
    <t>приём снизу</t>
  </si>
  <si>
    <t>Уровни  воды</t>
  </si>
  <si>
    <t xml:space="preserve">  В. Б. Самарской ГЭС</t>
  </si>
  <si>
    <t xml:space="preserve">  Казанский Красный </t>
  </si>
  <si>
    <t xml:space="preserve">  Казанский Автодорожный</t>
  </si>
  <si>
    <t xml:space="preserve">  Ульяновский</t>
  </si>
  <si>
    <t xml:space="preserve">  Ульяновский (дополнительный)</t>
  </si>
  <si>
    <t xml:space="preserve">  Президентский</t>
  </si>
  <si>
    <t xml:space="preserve">  р. Кама (1455 км)</t>
  </si>
  <si>
    <t>Изменения  судоходной обстановки на Волжском направлении:</t>
  </si>
  <si>
    <t>Изменения  судоходной обстановки на Камском направлении:</t>
  </si>
  <si>
    <t xml:space="preserve">       Внутренние водные пути и подходы, указанные в атласе ЕГС ЕЧ РФ т. № 6 часть 1 издания 2006 г. В пределах Куйбышевского водохранилища и не внесённые в радиобюллетень Казанского района водных путей не обслуживаются.</t>
  </si>
  <si>
    <t>Волжское направление</t>
  </si>
  <si>
    <t>Наименование  водного  пути</t>
  </si>
  <si>
    <t xml:space="preserve">  Чебоксарский шлюз - Ураково</t>
  </si>
  <si>
    <t xml:space="preserve">  Ураково - Казань</t>
  </si>
  <si>
    <t xml:space="preserve">  Казань - Самарский шлюз </t>
  </si>
  <si>
    <r>
      <t xml:space="preserve">  Дополнительный судовой ход № 4, </t>
    </r>
    <r>
      <rPr>
        <b/>
        <i/>
        <sz val="10"/>
        <rFont val="Times New Roman"/>
        <family val="1"/>
      </rPr>
      <t>освещаемый</t>
    </r>
  </si>
  <si>
    <t>Камское направление</t>
  </si>
  <si>
    <t xml:space="preserve">  Устье р. Вятки - Чистополь</t>
  </si>
  <si>
    <t xml:space="preserve">  Чистополь - устье р. Камы</t>
  </si>
  <si>
    <r>
      <t xml:space="preserve">  Дополнительный судовой ход № 1-К,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освещаемый</t>
    </r>
  </si>
  <si>
    <t>2020 г.</t>
  </si>
  <si>
    <t xml:space="preserve">      Наименьшие габариты судового хода ( см/м ), на открытых для судоходства участках ВВП, согласно "Перечня судовых ходов в навигацию 2020 года по ФБУ "Администрация Волжского бассейна".</t>
  </si>
  <si>
    <t>3.</t>
  </si>
  <si>
    <t>2.</t>
  </si>
  <si>
    <r>
      <t xml:space="preserve">  Вход в убежище Кирельское, </t>
    </r>
    <r>
      <rPr>
        <b/>
        <i/>
        <sz val="10"/>
        <rFont val="Times New Roman"/>
        <family val="1"/>
      </rPr>
      <t>освещаемый</t>
    </r>
  </si>
  <si>
    <r>
      <t xml:space="preserve">  Вход в убежище Старая Майна,</t>
    </r>
    <r>
      <rPr>
        <b/>
        <i/>
        <sz val="10"/>
        <rFont val="Times New Roman"/>
        <family val="1"/>
      </rPr>
      <t xml:space="preserve"> неосвещаем</t>
    </r>
  </si>
  <si>
    <r>
      <t xml:space="preserve">  Вход в убежище Криуши, </t>
    </r>
    <r>
      <rPr>
        <b/>
        <i/>
        <sz val="10"/>
        <rFont val="Times New Roman"/>
        <family val="1"/>
      </rPr>
      <t>освещаемый</t>
    </r>
  </si>
  <si>
    <r>
      <t xml:space="preserve">  Дополнительный судовой ход № 3, </t>
    </r>
    <r>
      <rPr>
        <b/>
        <i/>
        <sz val="10"/>
        <rFont val="Times New Roman"/>
        <family val="1"/>
      </rPr>
      <t>неосвещаемый</t>
    </r>
  </si>
  <si>
    <r>
      <t xml:space="preserve">  Дополнительный судовой ход № 2, </t>
    </r>
    <r>
      <rPr>
        <b/>
        <i/>
        <sz val="10"/>
        <rFont val="Times New Roman"/>
        <family val="1"/>
      </rPr>
      <t>неосвещаемый</t>
    </r>
  </si>
  <si>
    <r>
      <t xml:space="preserve">  Дополнительный судовой ход № 1, </t>
    </r>
    <r>
      <rPr>
        <b/>
        <i/>
        <sz val="10"/>
        <rFont val="Times New Roman"/>
        <family val="1"/>
      </rPr>
      <t>неосвещаемый</t>
    </r>
  </si>
  <si>
    <r>
      <t xml:space="preserve">  Вход в убежище устье р.Меша, </t>
    </r>
    <r>
      <rPr>
        <b/>
        <i/>
        <sz val="10"/>
        <rFont val="Times New Roman"/>
        <family val="1"/>
      </rPr>
      <t>неосвещаемый</t>
    </r>
  </si>
  <si>
    <r>
      <t xml:space="preserve">  Подходы к порту Ульяновск, </t>
    </r>
    <r>
      <rPr>
        <b/>
        <i/>
        <sz val="10"/>
        <rFont val="Times New Roman"/>
        <family val="1"/>
      </rPr>
      <t>неосвещаемый</t>
    </r>
  </si>
  <si>
    <t>4.</t>
  </si>
  <si>
    <r>
      <t xml:space="preserve">  Правобережная трасса Студенец- Ключищи,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неосвещаемый</t>
    </r>
  </si>
  <si>
    <r>
      <t xml:space="preserve">  Правобережная  трасса Печищи- В.Услон,</t>
    </r>
    <r>
      <rPr>
        <b/>
        <i/>
        <sz val="10"/>
        <rFont val="Times New Roman"/>
        <family val="1"/>
      </rPr>
      <t xml:space="preserve"> неосвещаемый</t>
    </r>
  </si>
  <si>
    <r>
      <t xml:space="preserve">  Подход к причалам Казанского порта, </t>
    </r>
    <r>
      <rPr>
        <b/>
        <i/>
        <sz val="10"/>
        <rFont val="Times New Roman"/>
        <family val="1"/>
      </rPr>
      <t>освещаемый</t>
    </r>
  </si>
  <si>
    <r>
      <t xml:space="preserve">  Выход из Казанского порта за волнолом, </t>
    </r>
    <r>
      <rPr>
        <b/>
        <i/>
        <sz val="10"/>
        <rFont val="Times New Roman"/>
        <family val="1"/>
      </rPr>
      <t>освещаемый</t>
    </r>
  </si>
  <si>
    <t>5.</t>
  </si>
  <si>
    <t>6.</t>
  </si>
  <si>
    <t>7.</t>
  </si>
  <si>
    <t>Створ Усть - Мешинский не действует.</t>
  </si>
  <si>
    <r>
      <t xml:space="preserve">Протяжен. </t>
    </r>
    <r>
      <rPr>
        <b/>
        <sz val="10"/>
        <rFont val="Times New Roman"/>
        <family val="1"/>
      </rPr>
      <t>км</t>
    </r>
  </si>
  <si>
    <r>
      <t xml:space="preserve">Глубина,              </t>
    </r>
    <r>
      <rPr>
        <b/>
        <sz val="10"/>
        <rFont val="Times New Roman"/>
        <family val="1"/>
      </rPr>
      <t xml:space="preserve"> см</t>
    </r>
  </si>
  <si>
    <r>
      <t xml:space="preserve">Ширина,                       </t>
    </r>
    <r>
      <rPr>
        <b/>
        <sz val="10"/>
        <rFont val="Times New Roman"/>
        <family val="1"/>
      </rPr>
      <t>м</t>
    </r>
  </si>
  <si>
    <t xml:space="preserve">Вниманию судоводителей ! </t>
  </si>
  <si>
    <t xml:space="preserve">На 1635,0 км- неосвещаемый разделительный буй. </t>
  </si>
  <si>
    <t>На 1320,0 -1320,3 км, черные буи, огни зеленые постоянные - ограждают месторождение                                                                  "Студенец".</t>
  </si>
  <si>
    <r>
      <t xml:space="preserve">  Заход в Болгары, </t>
    </r>
    <r>
      <rPr>
        <b/>
        <i/>
        <sz val="10"/>
        <rFont val="Times New Roman"/>
        <family val="1"/>
      </rPr>
      <t>неосвещаемый</t>
    </r>
  </si>
  <si>
    <t>Вод. пост</t>
  </si>
  <si>
    <t>На 1299,4 -1302,2 км, черные буи, огни зеленые постоянные - ограждают месторождение "Аракчино" и рейд формирования.</t>
  </si>
  <si>
    <t>На 1633-1633,5 км, ведутся работы по строительству моста. Выставлены два черных буя и буй  "Знак опасности" - огни зеленые проблесковые и два красных освещаемых буя. Дежурное судно                                           т/х "Цесис".</t>
  </si>
  <si>
    <t>ноября</t>
  </si>
  <si>
    <t>На 1281,9 - 1282,3 км, черные буи, огни зеленые постоянные - ограждают месторождение "Рудник".</t>
  </si>
  <si>
    <t>Температура   воды, ледовые  явления</t>
  </si>
  <si>
    <t>ЗАКРЫТ</t>
  </si>
  <si>
    <t>На 1316,5-1317,2 км, черные буи, огни зеленые постоянные - ограждают месторождение "Старое Победилово".</t>
  </si>
  <si>
    <t>Мандрюков С.А.</t>
  </si>
  <si>
    <t>0,4 сало</t>
  </si>
  <si>
    <t>забереги,ледоход</t>
  </si>
  <si>
    <t>неполный ледостав</t>
  </si>
  <si>
    <t>в заливе ледостав</t>
  </si>
  <si>
    <t>В связи с прогнозируемым резким похолоданием ожидаются ледовые образования, на участке Новочебоксарск- Юматиха, возможно смещение буев льдом.                                                                    На 1383-1469 км - производится уборка буев с 79 по 90.</t>
  </si>
  <si>
    <t xml:space="preserve">На участке устье р.Вятка - устье р.Камы  плавучая обстановка снята.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</si>
</sst>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"/>
    <numFmt numFmtId="181" formatCode="\ mmmm\ "/>
    <numFmt numFmtId="182" formatCode="\ yyyy\ &quot;года&quot;"/>
    <numFmt numFmtId="183" formatCode="d/m"/>
    <numFmt numFmtId="184" formatCode="mmmmm\-yy"/>
    <numFmt numFmtId="185" formatCode="mmmm"/>
    <numFmt numFmtId="186" formatCode="0.0"/>
    <numFmt numFmtId="187" formatCode="0.000"/>
    <numFmt numFmtId="188" formatCode="dd/mm/yy\ "/>
    <numFmt numFmtId="189" formatCode="0;[Red]0"/>
    <numFmt numFmtId="190" formatCode="0_ ;[Red]\-0\ "/>
    <numFmt numFmtId="191" formatCode="\ yyyy\ &quot;г.&quot;"/>
    <numFmt numFmtId="192" formatCode="[$-FC19]d\ mmmm\ yyyy\ &quot;г.&quot;"/>
    <numFmt numFmtId="193" formatCode="0.0000"/>
    <numFmt numFmtId="194" formatCode="0.00000"/>
    <numFmt numFmtId="195" formatCode="0.000000"/>
    <numFmt numFmtId="196" formatCode="0.0000000"/>
    <numFmt numFmtId="197" formatCode="0.00000000"/>
  </numFmts>
  <fonts count="50">
    <font>
      <sz val="10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 Cyr"/>
      <family val="2"/>
    </font>
    <font>
      <b/>
      <i/>
      <sz val="11"/>
      <name val="Arial Cyr"/>
      <family val="0"/>
    </font>
    <font>
      <b/>
      <i/>
      <sz val="11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justify"/>
    </xf>
    <xf numFmtId="0" fontId="2" fillId="0" borderId="0" xfId="0" applyFont="1" applyBorder="1" applyAlignment="1">
      <alignment horizontal="left" vertical="top"/>
    </xf>
    <xf numFmtId="1" fontId="1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80" fontId="7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33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10" fillId="33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33" borderId="1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1" fillId="0" borderId="13" xfId="0" applyFont="1" applyBorder="1" applyAlignment="1">
      <alignment/>
    </xf>
    <xf numFmtId="186" fontId="9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186" fontId="9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12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left"/>
    </xf>
    <xf numFmtId="0" fontId="10" fillId="33" borderId="12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2" fillId="33" borderId="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3.jpeg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68</xdr:row>
      <xdr:rowOff>19050</xdr:rowOff>
    </xdr:from>
    <xdr:to>
      <xdr:col>10</xdr:col>
      <xdr:colOff>276225</xdr:colOff>
      <xdr:row>70</xdr:row>
      <xdr:rowOff>171450</xdr:rowOff>
    </xdr:to>
    <xdr:pic>
      <xdr:nvPicPr>
        <xdr:cNvPr id="1" name="Рисунок 11" descr="Подпись Мандрюков С. А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15906750"/>
          <a:ext cx="895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38100</xdr:rowOff>
    </xdr:from>
    <xdr:to>
      <xdr:col>2</xdr:col>
      <xdr:colOff>590550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23875"/>
          <a:ext cx="165735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28575</xdr:colOff>
      <xdr:row>3</xdr:row>
      <xdr:rowOff>85725</xdr:rowOff>
    </xdr:from>
    <xdr:to>
      <xdr:col>7</xdr:col>
      <xdr:colOff>523875</xdr:colOff>
      <xdr:row>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571500"/>
          <a:ext cx="18669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438150</xdr:colOff>
      <xdr:row>11</xdr:row>
      <xdr:rowOff>47625</xdr:rowOff>
    </xdr:from>
    <xdr:to>
      <xdr:col>7</xdr:col>
      <xdr:colOff>371475</xdr:colOff>
      <xdr:row>16</xdr:row>
      <xdr:rowOff>66675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1828800"/>
          <a:ext cx="1990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3</xdr:row>
      <xdr:rowOff>114300</xdr:rowOff>
    </xdr:from>
    <xdr:to>
      <xdr:col>7</xdr:col>
      <xdr:colOff>438150</xdr:colOff>
      <xdr:row>7</xdr:row>
      <xdr:rowOff>152400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600075"/>
          <a:ext cx="18669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647700</xdr:colOff>
      <xdr:row>3</xdr:row>
      <xdr:rowOff>114300</xdr:rowOff>
    </xdr:from>
    <xdr:to>
      <xdr:col>7</xdr:col>
      <xdr:colOff>476250</xdr:colOff>
      <xdr:row>7</xdr:row>
      <xdr:rowOff>152400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600075"/>
          <a:ext cx="188595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14</xdr:row>
      <xdr:rowOff>57150</xdr:rowOff>
    </xdr:from>
    <xdr:to>
      <xdr:col>1</xdr:col>
      <xdr:colOff>438150</xdr:colOff>
      <xdr:row>17</xdr:row>
      <xdr:rowOff>28575</xdr:rowOff>
    </xdr:to>
    <xdr:pic>
      <xdr:nvPicPr>
        <xdr:cNvPr id="6" name="Рисунок 11" descr="Подпись Мандрюков С. А.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2324100"/>
          <a:ext cx="885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18</xdr:row>
      <xdr:rowOff>76200</xdr:rowOff>
    </xdr:from>
    <xdr:to>
      <xdr:col>1</xdr:col>
      <xdr:colOff>361950</xdr:colOff>
      <xdr:row>21</xdr:row>
      <xdr:rowOff>47625</xdr:rowOff>
    </xdr:to>
    <xdr:pic>
      <xdr:nvPicPr>
        <xdr:cNvPr id="7" name="Рисунок 11" descr="Подпись Мандрюков С. А.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2990850"/>
          <a:ext cx="92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3</xdr:row>
      <xdr:rowOff>142875</xdr:rowOff>
    </xdr:from>
    <xdr:to>
      <xdr:col>7</xdr:col>
      <xdr:colOff>495300</xdr:colOff>
      <xdr:row>8</xdr:row>
      <xdr:rowOff>19050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628650"/>
          <a:ext cx="1876425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7</xdr:col>
      <xdr:colOff>152400</xdr:colOff>
      <xdr:row>22</xdr:row>
      <xdr:rowOff>47625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0" y="3076575"/>
          <a:ext cx="1524000" cy="533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70"/>
  <sheetViews>
    <sheetView tabSelected="1" workbookViewId="0" topLeftCell="A1">
      <selection activeCell="M72" sqref="M72"/>
    </sheetView>
  </sheetViews>
  <sheetFormatPr defaultColWidth="9.00390625" defaultRowHeight="16.5" customHeight="1"/>
  <cols>
    <col min="1" max="1" width="4.50390625" style="0" customWidth="1"/>
    <col min="2" max="2" width="4.00390625" style="0" customWidth="1"/>
    <col min="3" max="3" width="4.50390625" style="0" customWidth="1"/>
    <col min="4" max="4" width="4.00390625" style="0" customWidth="1"/>
    <col min="5" max="6" width="4.875" style="0" customWidth="1"/>
    <col min="7" max="7" width="4.00390625" style="0" customWidth="1"/>
    <col min="8" max="8" width="6.375" style="0" customWidth="1"/>
    <col min="9" max="9" width="4.375" style="0" customWidth="1"/>
    <col min="10" max="11" width="4.125" style="0" customWidth="1"/>
    <col min="12" max="12" width="2.375" style="0" customWidth="1"/>
    <col min="13" max="13" width="4.00390625" style="0" customWidth="1"/>
    <col min="14" max="14" width="6.00390625" style="0" customWidth="1"/>
    <col min="15" max="15" width="3.875" style="0" customWidth="1"/>
    <col min="16" max="16" width="2.125" style="0" customWidth="1"/>
    <col min="17" max="17" width="5.50390625" style="0" customWidth="1"/>
    <col min="18" max="18" width="4.625" style="0" customWidth="1"/>
    <col min="19" max="19" width="1.4921875" style="0" customWidth="1"/>
    <col min="20" max="20" width="3.00390625" style="0" customWidth="1"/>
    <col min="21" max="21" width="4.875" style="0" customWidth="1"/>
    <col min="22" max="22" width="6.875" style="0" customWidth="1"/>
    <col min="23" max="23" width="8.50390625" style="0" customWidth="1"/>
    <col min="24" max="24" width="5.00390625" style="0" customWidth="1"/>
    <col min="25" max="25" width="2.875" style="0" customWidth="1"/>
  </cols>
  <sheetData>
    <row r="1" ht="10.5" customHeight="1"/>
    <row r="2" spans="2:22" ht="16.5" customHeight="1">
      <c r="B2" s="56" t="s">
        <v>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2:22" ht="16.5" customHeight="1">
      <c r="B3" s="64" t="s">
        <v>3</v>
      </c>
      <c r="C3" s="64"/>
      <c r="D3" s="64"/>
      <c r="E3" s="64"/>
      <c r="F3" s="64"/>
      <c r="G3" s="64"/>
      <c r="H3" s="8">
        <v>216</v>
      </c>
      <c r="I3" s="2" t="s">
        <v>4</v>
      </c>
      <c r="J3" s="3" t="s">
        <v>5</v>
      </c>
      <c r="K3" s="4" t="s">
        <v>6</v>
      </c>
      <c r="L3" s="29" t="s">
        <v>7</v>
      </c>
      <c r="M3" s="29"/>
      <c r="N3" s="11">
        <v>17</v>
      </c>
      <c r="O3" s="56" t="s">
        <v>72</v>
      </c>
      <c r="P3" s="56"/>
      <c r="Q3" s="56"/>
      <c r="R3" s="29" t="s">
        <v>41</v>
      </c>
      <c r="S3" s="29"/>
      <c r="T3" s="29"/>
      <c r="U3" s="1"/>
      <c r="V3" s="1"/>
    </row>
    <row r="4" spans="2:23" s="2" customFormat="1" ht="16.5" customHeight="1">
      <c r="B4" s="60" t="s">
        <v>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2:23" s="2" customFormat="1" ht="16.5" customHeight="1">
      <c r="B5" s="60" t="s">
        <v>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="2" customFormat="1" ht="16.5" customHeight="1"/>
    <row r="7" spans="2:22" s="2" customFormat="1" ht="16.5" customHeight="1">
      <c r="B7" s="68" t="s">
        <v>69</v>
      </c>
      <c r="C7" s="68"/>
      <c r="D7" s="68"/>
      <c r="E7" s="68"/>
      <c r="F7" s="68"/>
      <c r="G7" s="68" t="s">
        <v>20</v>
      </c>
      <c r="H7" s="68"/>
      <c r="I7" s="68"/>
      <c r="J7" s="68"/>
      <c r="K7" s="69"/>
      <c r="L7" s="66" t="s">
        <v>74</v>
      </c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2:22" s="2" customFormat="1" ht="16.5" customHeight="1">
      <c r="B8" s="72" t="s">
        <v>10</v>
      </c>
      <c r="C8" s="72"/>
      <c r="D8" s="72"/>
      <c r="E8" s="72"/>
      <c r="F8" s="72"/>
      <c r="G8" s="70">
        <v>51.21</v>
      </c>
      <c r="H8" s="71"/>
      <c r="I8" s="71"/>
      <c r="J8" s="71"/>
      <c r="K8" s="71"/>
      <c r="L8" s="67" t="s">
        <v>78</v>
      </c>
      <c r="M8" s="67"/>
      <c r="N8" s="67"/>
      <c r="O8" s="67"/>
      <c r="P8" s="67"/>
      <c r="Q8" s="67"/>
      <c r="R8" s="67"/>
      <c r="S8" s="67"/>
      <c r="T8" s="67"/>
      <c r="U8" s="67"/>
      <c r="V8" s="67"/>
    </row>
    <row r="9" spans="2:22" s="2" customFormat="1" ht="16.5" customHeight="1">
      <c r="B9" s="65" t="s">
        <v>11</v>
      </c>
      <c r="C9" s="65"/>
      <c r="D9" s="65"/>
      <c r="E9" s="65"/>
      <c r="F9" s="65"/>
      <c r="G9" s="32">
        <v>51.34</v>
      </c>
      <c r="H9" s="33"/>
      <c r="I9" s="33"/>
      <c r="J9" s="33"/>
      <c r="K9" s="33"/>
      <c r="L9" s="50">
        <v>2</v>
      </c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2:22" s="2" customFormat="1" ht="16.5" customHeight="1">
      <c r="B10" s="65" t="s">
        <v>13</v>
      </c>
      <c r="C10" s="65"/>
      <c r="D10" s="65"/>
      <c r="E10" s="65"/>
      <c r="F10" s="65"/>
      <c r="G10" s="32">
        <v>51.32</v>
      </c>
      <c r="H10" s="33"/>
      <c r="I10" s="33"/>
      <c r="J10" s="33"/>
      <c r="K10" s="33"/>
      <c r="L10" s="50" t="s">
        <v>81</v>
      </c>
      <c r="M10" s="50"/>
      <c r="N10" s="50"/>
      <c r="O10" s="50"/>
      <c r="P10" s="50"/>
      <c r="Q10" s="50"/>
      <c r="R10" s="50"/>
      <c r="S10" s="50"/>
      <c r="T10" s="50"/>
      <c r="U10" s="50"/>
      <c r="V10" s="50"/>
    </row>
    <row r="11" spans="2:22" s="2" customFormat="1" ht="16.5" customHeight="1">
      <c r="B11" s="65" t="s">
        <v>15</v>
      </c>
      <c r="C11" s="65"/>
      <c r="D11" s="65"/>
      <c r="E11" s="65"/>
      <c r="F11" s="65"/>
      <c r="G11" s="32">
        <v>51.37</v>
      </c>
      <c r="H11" s="33"/>
      <c r="I11" s="33"/>
      <c r="J11" s="33"/>
      <c r="K11" s="33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</row>
    <row r="12" spans="2:22" s="2" customFormat="1" ht="16.5" customHeight="1">
      <c r="B12" s="54" t="s">
        <v>21</v>
      </c>
      <c r="C12" s="54"/>
      <c r="D12" s="54"/>
      <c r="E12" s="54"/>
      <c r="F12" s="54"/>
      <c r="G12" s="32">
        <v>51.32</v>
      </c>
      <c r="H12" s="33"/>
      <c r="I12" s="33"/>
      <c r="J12" s="33"/>
      <c r="K12" s="33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 spans="2:22" s="2" customFormat="1" ht="16.5" customHeight="1">
      <c r="B13" s="65" t="s">
        <v>12</v>
      </c>
      <c r="C13" s="65"/>
      <c r="D13" s="65"/>
      <c r="E13" s="65"/>
      <c r="F13" s="65"/>
      <c r="G13" s="32">
        <v>51.46</v>
      </c>
      <c r="H13" s="33"/>
      <c r="I13" s="33"/>
      <c r="J13" s="33"/>
      <c r="K13" s="33"/>
      <c r="L13" s="50" t="s">
        <v>79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</row>
    <row r="14" spans="2:22" s="2" customFormat="1" ht="16.5" customHeight="1">
      <c r="B14" s="65" t="s">
        <v>14</v>
      </c>
      <c r="C14" s="65"/>
      <c r="D14" s="65"/>
      <c r="E14" s="65"/>
      <c r="F14" s="65"/>
      <c r="G14" s="32">
        <v>51.4</v>
      </c>
      <c r="H14" s="33"/>
      <c r="I14" s="33"/>
      <c r="J14" s="33"/>
      <c r="K14" s="33"/>
      <c r="L14" s="55" t="s">
        <v>80</v>
      </c>
      <c r="M14" s="55"/>
      <c r="N14" s="55"/>
      <c r="O14" s="55"/>
      <c r="P14" s="55"/>
      <c r="Q14" s="55"/>
      <c r="R14" s="55"/>
      <c r="S14" s="55"/>
      <c r="T14" s="55"/>
      <c r="U14" s="55"/>
      <c r="V14" s="55"/>
    </row>
    <row r="15" spans="2:23" s="2" customFormat="1" ht="47.25" customHeight="1">
      <c r="B15" s="63" t="s">
        <v>42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2:23" s="2" customFormat="1" ht="52.5" customHeight="1">
      <c r="B16" s="63" t="s">
        <v>30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2:23" s="2" customFormat="1" ht="16.5" customHeight="1">
      <c r="B17" s="60" t="s">
        <v>31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2:23" s="2" customFormat="1" ht="24" customHeight="1">
      <c r="B18" s="62" t="s">
        <v>32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37" t="s">
        <v>62</v>
      </c>
      <c r="R18" s="38"/>
      <c r="S18" s="73" t="s">
        <v>63</v>
      </c>
      <c r="T18" s="73"/>
      <c r="U18" s="73"/>
      <c r="V18" s="37" t="s">
        <v>64</v>
      </c>
      <c r="W18" s="38"/>
    </row>
    <row r="19" spans="2:23" s="2" customFormat="1" ht="16.5" customHeight="1">
      <c r="B19" s="57" t="s">
        <v>33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9"/>
      <c r="Q19" s="39">
        <v>30</v>
      </c>
      <c r="R19" s="40"/>
      <c r="S19" s="61">
        <v>400</v>
      </c>
      <c r="T19" s="61"/>
      <c r="U19" s="61"/>
      <c r="V19" s="61">
        <v>100</v>
      </c>
      <c r="W19" s="61"/>
    </row>
    <row r="20" spans="2:23" s="2" customFormat="1" ht="16.5" customHeight="1">
      <c r="B20" s="74" t="s">
        <v>34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39">
        <v>96</v>
      </c>
      <c r="R20" s="40"/>
      <c r="S20" s="61">
        <v>400</v>
      </c>
      <c r="T20" s="61"/>
      <c r="U20" s="61"/>
      <c r="V20" s="61">
        <v>100</v>
      </c>
      <c r="W20" s="61"/>
    </row>
    <row r="21" spans="2:23" s="2" customFormat="1" ht="16.5" customHeight="1">
      <c r="B21" s="74" t="s">
        <v>35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39">
        <v>354</v>
      </c>
      <c r="R21" s="40"/>
      <c r="S21" s="26">
        <v>400</v>
      </c>
      <c r="T21" s="27"/>
      <c r="U21" s="28"/>
      <c r="V21" s="26">
        <v>400</v>
      </c>
      <c r="W21" s="28"/>
    </row>
    <row r="22" spans="2:23" s="2" customFormat="1" ht="9.75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S22" s="10"/>
      <c r="T22" s="10"/>
      <c r="U22" s="10"/>
      <c r="V22" s="10"/>
      <c r="W22" s="10"/>
    </row>
    <row r="23" spans="2:23" s="2" customFormat="1" ht="16.5" customHeight="1">
      <c r="B23" s="51" t="s">
        <v>55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  <c r="Q23" s="39">
        <v>4</v>
      </c>
      <c r="R23" s="40"/>
      <c r="S23" s="44">
        <v>400</v>
      </c>
      <c r="T23" s="49"/>
      <c r="U23" s="45"/>
      <c r="V23" s="44">
        <v>50</v>
      </c>
      <c r="W23" s="45"/>
    </row>
    <row r="24" spans="2:23" s="2" customFormat="1" ht="16.5" customHeight="1">
      <c r="B24" s="41" t="s">
        <v>54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  <c r="Q24" s="39">
        <v>6</v>
      </c>
      <c r="R24" s="40"/>
      <c r="S24" s="25">
        <f>FLOOR((G9-48.65)*100,5)</f>
        <v>265</v>
      </c>
      <c r="T24" s="27" t="s">
        <v>75</v>
      </c>
      <c r="U24" s="27"/>
      <c r="V24" s="27"/>
      <c r="W24" s="28"/>
    </row>
    <row r="25" spans="2:23" s="2" customFormat="1" ht="16.5" customHeight="1">
      <c r="B25" s="77" t="s">
        <v>56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9"/>
      <c r="Q25" s="39">
        <v>4</v>
      </c>
      <c r="R25" s="40"/>
      <c r="S25" s="25"/>
      <c r="T25" s="27" t="s">
        <v>75</v>
      </c>
      <c r="U25" s="27"/>
      <c r="V25" s="27"/>
      <c r="W25" s="28"/>
    </row>
    <row r="26" spans="2:23" s="2" customFormat="1" ht="16.5" customHeight="1">
      <c r="B26" s="77" t="s">
        <v>57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9"/>
      <c r="Q26" s="39">
        <v>4</v>
      </c>
      <c r="R26" s="40"/>
      <c r="S26" s="44" t="s">
        <v>75</v>
      </c>
      <c r="T26" s="49"/>
      <c r="U26" s="49"/>
      <c r="V26" s="49"/>
      <c r="W26" s="45"/>
    </row>
    <row r="27" spans="2:23" s="2" customFormat="1" ht="16.5" customHeight="1">
      <c r="B27" s="41" t="s">
        <v>45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9">
        <v>5</v>
      </c>
      <c r="R27" s="40"/>
      <c r="S27" s="44">
        <f>FLOOR((G10-48.35)*100,5)</f>
        <v>295</v>
      </c>
      <c r="T27" s="49"/>
      <c r="U27" s="45"/>
      <c r="V27" s="26">
        <v>100</v>
      </c>
      <c r="W27" s="28"/>
    </row>
    <row r="28" spans="2:23" s="2" customFormat="1" ht="16.5" customHeight="1">
      <c r="B28" s="46" t="s">
        <v>68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39">
        <v>8</v>
      </c>
      <c r="R28" s="40"/>
      <c r="S28" s="25">
        <f>FLOOR((G10-47.9)*100,5)</f>
        <v>340</v>
      </c>
      <c r="T28" s="49" t="s">
        <v>75</v>
      </c>
      <c r="U28" s="49"/>
      <c r="V28" s="49"/>
      <c r="W28" s="45"/>
    </row>
    <row r="29" spans="2:23" s="2" customFormat="1" ht="16.5" customHeight="1">
      <c r="B29" s="41" t="s">
        <v>46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3"/>
      <c r="Q29" s="39">
        <v>10</v>
      </c>
      <c r="R29" s="40"/>
      <c r="S29" s="44">
        <f>FLOOR((G11-47.95)*100,5)</f>
        <v>340</v>
      </c>
      <c r="T29" s="49"/>
      <c r="U29" s="45"/>
      <c r="V29" s="44">
        <v>100</v>
      </c>
      <c r="W29" s="45"/>
    </row>
    <row r="30" spans="2:23" s="2" customFormat="1" ht="16.5" customHeight="1">
      <c r="B30" s="41" t="s">
        <v>36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3"/>
      <c r="Q30" s="39">
        <v>30</v>
      </c>
      <c r="R30" s="40"/>
      <c r="S30" s="26">
        <v>400</v>
      </c>
      <c r="T30" s="27"/>
      <c r="U30" s="28"/>
      <c r="V30" s="26">
        <v>200</v>
      </c>
      <c r="W30" s="28"/>
    </row>
    <row r="31" spans="2:23" s="2" customFormat="1" ht="16.5" customHeight="1">
      <c r="B31" s="41" t="s">
        <v>52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3"/>
      <c r="Q31" s="39">
        <v>12</v>
      </c>
      <c r="R31" s="40"/>
      <c r="S31" s="26">
        <v>400</v>
      </c>
      <c r="T31" s="27"/>
      <c r="U31" s="28"/>
      <c r="V31" s="26">
        <v>100</v>
      </c>
      <c r="W31" s="28"/>
    </row>
    <row r="32" spans="2:23" s="2" customFormat="1" ht="16.5" customHeight="1">
      <c r="B32" s="41" t="s">
        <v>47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3"/>
      <c r="Q32" s="39">
        <v>6</v>
      </c>
      <c r="R32" s="40"/>
      <c r="S32" s="26">
        <v>400</v>
      </c>
      <c r="T32" s="27"/>
      <c r="U32" s="28"/>
      <c r="V32" s="26">
        <v>100</v>
      </c>
      <c r="W32" s="28"/>
    </row>
    <row r="33" spans="2:23" s="2" customFormat="1" ht="16.5" customHeight="1">
      <c r="B33" s="41" t="s">
        <v>48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3"/>
      <c r="Q33" s="39">
        <v>34</v>
      </c>
      <c r="R33" s="40"/>
      <c r="S33" s="26">
        <v>400</v>
      </c>
      <c r="T33" s="27"/>
      <c r="U33" s="28"/>
      <c r="V33" s="26">
        <v>100</v>
      </c>
      <c r="W33" s="28"/>
    </row>
    <row r="34" spans="2:23" s="2" customFormat="1" ht="16.5" customHeight="1">
      <c r="B34" s="41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3"/>
      <c r="Q34" s="39">
        <v>27</v>
      </c>
      <c r="R34" s="40"/>
      <c r="S34" s="26">
        <v>400</v>
      </c>
      <c r="T34" s="27"/>
      <c r="U34" s="28"/>
      <c r="V34" s="26">
        <v>100</v>
      </c>
      <c r="W34" s="28"/>
    </row>
    <row r="35" spans="2:23" s="2" customFormat="1" ht="16.5" customHeight="1">
      <c r="B35" s="41" t="s">
        <v>50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3"/>
      <c r="Q35" s="39">
        <v>40</v>
      </c>
      <c r="R35" s="40"/>
      <c r="S35" s="26">
        <v>400</v>
      </c>
      <c r="T35" s="27"/>
      <c r="U35" s="28"/>
      <c r="V35" s="26">
        <v>100</v>
      </c>
      <c r="W35" s="28"/>
    </row>
    <row r="36" spans="2:23" s="2" customFormat="1" ht="19.5" customHeight="1">
      <c r="B36" s="48" t="s">
        <v>37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</row>
    <row r="37" spans="2:23" s="2" customFormat="1" ht="16.5" customHeight="1">
      <c r="B37" s="46" t="s">
        <v>38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39">
        <v>78</v>
      </c>
      <c r="R37" s="40"/>
      <c r="S37" s="26" t="s">
        <v>75</v>
      </c>
      <c r="T37" s="27"/>
      <c r="U37" s="27"/>
      <c r="V37" s="27"/>
      <c r="W37" s="28"/>
    </row>
    <row r="38" spans="2:23" s="2" customFormat="1" ht="16.5" customHeight="1">
      <c r="B38" s="46" t="s">
        <v>39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39">
        <v>123</v>
      </c>
      <c r="R38" s="40"/>
      <c r="S38" s="26" t="s">
        <v>75</v>
      </c>
      <c r="T38" s="27"/>
      <c r="U38" s="27"/>
      <c r="V38" s="27"/>
      <c r="W38" s="28"/>
    </row>
    <row r="39" spans="2:23" s="2" customFormat="1" ht="7.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S39" s="10"/>
      <c r="T39" s="10"/>
      <c r="U39" s="10"/>
      <c r="V39" s="10"/>
      <c r="W39" s="10"/>
    </row>
    <row r="40" spans="2:23" s="2" customFormat="1" ht="16.5" customHeight="1">
      <c r="B40" s="46" t="s">
        <v>40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39">
        <v>6</v>
      </c>
      <c r="R40" s="40"/>
      <c r="S40" s="26" t="s">
        <v>75</v>
      </c>
      <c r="T40" s="27"/>
      <c r="U40" s="27"/>
      <c r="V40" s="27"/>
      <c r="W40" s="28"/>
    </row>
    <row r="41" spans="2:23" s="2" customFormat="1" ht="16.5" customHeight="1">
      <c r="B41" s="41" t="s">
        <v>51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3"/>
      <c r="Q41" s="39">
        <v>6</v>
      </c>
      <c r="R41" s="40"/>
      <c r="S41" s="26" t="s">
        <v>75</v>
      </c>
      <c r="T41" s="27"/>
      <c r="U41" s="27"/>
      <c r="V41" s="27"/>
      <c r="W41" s="28"/>
    </row>
    <row r="42" spans="2:23" s="21" customFormat="1" ht="16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9"/>
      <c r="R42" s="9"/>
      <c r="S42" s="19"/>
      <c r="T42" s="19"/>
      <c r="U42" s="19"/>
      <c r="V42" s="19"/>
      <c r="W42" s="19"/>
    </row>
    <row r="43" spans="2:23" s="21" customFormat="1" ht="16.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9"/>
      <c r="R43" s="9"/>
      <c r="S43" s="19"/>
      <c r="T43" s="19"/>
      <c r="U43" s="19"/>
      <c r="V43" s="19"/>
      <c r="W43" s="19"/>
    </row>
    <row r="44" spans="2:23" s="21" customFormat="1" ht="16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9"/>
      <c r="R44" s="9"/>
      <c r="S44" s="19"/>
      <c r="T44" s="19"/>
      <c r="U44" s="19"/>
      <c r="V44" s="19"/>
      <c r="W44" s="19"/>
    </row>
    <row r="45" spans="2:23" s="2" customFormat="1" ht="16.5" customHeight="1">
      <c r="B45" s="48" t="s">
        <v>16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</row>
    <row r="46" spans="2:23" s="2" customFormat="1" ht="16.5" customHeight="1">
      <c r="B46" s="39" t="s">
        <v>17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40"/>
      <c r="Q46" s="82" t="s">
        <v>18</v>
      </c>
      <c r="R46" s="83"/>
      <c r="S46" s="83"/>
      <c r="T46" s="84"/>
      <c r="U46" s="39" t="s">
        <v>19</v>
      </c>
      <c r="V46" s="80"/>
      <c r="W46" s="40"/>
    </row>
    <row r="47" spans="2:23" s="2" customFormat="1" ht="16.5" customHeight="1">
      <c r="B47" s="36" t="s">
        <v>22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2">
        <f>FLOOR(70.8-G8,0.05)</f>
        <v>19.55</v>
      </c>
      <c r="R47" s="33"/>
      <c r="S47" s="33"/>
      <c r="T47" s="34"/>
      <c r="U47" s="32">
        <f>FLOOR(70.2-G8,0.05)</f>
        <v>18.95</v>
      </c>
      <c r="V47" s="33"/>
      <c r="W47" s="34"/>
    </row>
    <row r="48" spans="2:23" s="2" customFormat="1" ht="16.5" customHeight="1">
      <c r="B48" s="36" t="s">
        <v>23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2">
        <f>FLOOR(76.1-G9,0.05)</f>
        <v>24.75</v>
      </c>
      <c r="R48" s="33"/>
      <c r="S48" s="33"/>
      <c r="T48" s="34"/>
      <c r="U48" s="32">
        <f>FLOOR(73.4-G9,0.05)</f>
        <v>22.05</v>
      </c>
      <c r="V48" s="33"/>
      <c r="W48" s="34"/>
    </row>
    <row r="49" spans="2:23" s="2" customFormat="1" ht="16.5" customHeight="1">
      <c r="B49" s="36" t="s">
        <v>24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2">
        <f>FLOOR(66.7-G11,0.05)</f>
        <v>15.3</v>
      </c>
      <c r="R49" s="33"/>
      <c r="S49" s="33"/>
      <c r="T49" s="34"/>
      <c r="U49" s="32">
        <f>FLOOR(66.8-G11,0.05)</f>
        <v>15.4</v>
      </c>
      <c r="V49" s="33"/>
      <c r="W49" s="34"/>
    </row>
    <row r="50" spans="2:23" s="2" customFormat="1" ht="16.5" customHeight="1">
      <c r="B50" s="36" t="s">
        <v>25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2">
        <f>FLOOR(69.1-G11,0.05)</f>
        <v>17.7</v>
      </c>
      <c r="R50" s="33"/>
      <c r="S50" s="33"/>
      <c r="T50" s="33"/>
      <c r="U50" s="33"/>
      <c r="V50" s="33"/>
      <c r="W50" s="34"/>
    </row>
    <row r="51" spans="2:23" s="2" customFormat="1" ht="16.5" customHeight="1">
      <c r="B51" s="36" t="s">
        <v>26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2">
        <f>FLOOR(73.5-G11,0.05)</f>
        <v>22.1</v>
      </c>
      <c r="R51" s="33"/>
      <c r="S51" s="33"/>
      <c r="T51" s="34"/>
      <c r="U51" s="32">
        <f>FLOOR(73.5-G11,0.05)</f>
        <v>22.1</v>
      </c>
      <c r="V51" s="33"/>
      <c r="W51" s="34"/>
    </row>
    <row r="52" spans="1:23" s="6" customFormat="1" ht="16.5" customHeight="1">
      <c r="A52" s="5"/>
      <c r="B52" s="36" t="s">
        <v>27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2">
        <f>FLOOR(73.75-G14,0.05)</f>
        <v>22.35</v>
      </c>
      <c r="R52" s="33"/>
      <c r="S52" s="33"/>
      <c r="T52" s="34"/>
      <c r="U52" s="32">
        <f>FLOOR(71.55-G14,0.05)</f>
        <v>20.150000000000002</v>
      </c>
      <c r="V52" s="33"/>
      <c r="W52" s="34"/>
    </row>
    <row r="53" spans="1:23" s="1" customFormat="1" ht="8.25" customHeight="1">
      <c r="A53" s="1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17"/>
    </row>
    <row r="54" spans="2:23" s="1" customFormat="1" ht="16.5" customHeight="1">
      <c r="B54" s="35" t="s">
        <v>65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</row>
    <row r="55" spans="1:23" s="1" customFormat="1" ht="16.5" customHeight="1">
      <c r="A55" s="7"/>
      <c r="B55" s="31" t="s">
        <v>28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</row>
    <row r="56" spans="1:23" s="1" customFormat="1" ht="40.5" customHeight="1">
      <c r="A56" s="7" t="s">
        <v>1</v>
      </c>
      <c r="B56" s="30" t="s">
        <v>82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</row>
    <row r="57" spans="1:23" s="1" customFormat="1" ht="3.75" customHeight="1" hidden="1">
      <c r="A57" s="7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s="1" customFormat="1" ht="18.75" customHeight="1">
      <c r="A58" s="15" t="s">
        <v>44</v>
      </c>
      <c r="B58" s="81" t="s">
        <v>73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</row>
    <row r="59" spans="1:23" s="1" customFormat="1" ht="30" customHeight="1">
      <c r="A59" s="22" t="s">
        <v>43</v>
      </c>
      <c r="B59" s="30" t="s">
        <v>70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</row>
    <row r="60" spans="1:23" s="1" customFormat="1" ht="27.75" customHeight="1" hidden="1">
      <c r="A60" s="22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</row>
    <row r="61" spans="1:23" s="1" customFormat="1" ht="27.75" customHeight="1">
      <c r="A61" s="22" t="s">
        <v>53</v>
      </c>
      <c r="B61" s="30" t="s">
        <v>76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</row>
    <row r="62" spans="1:23" s="1" customFormat="1" ht="30" customHeight="1">
      <c r="A62" s="22" t="s">
        <v>58</v>
      </c>
      <c r="B62" s="30" t="s">
        <v>67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</row>
    <row r="63" spans="1:23" s="1" customFormat="1" ht="43.5" customHeight="1">
      <c r="A63" s="22" t="s">
        <v>59</v>
      </c>
      <c r="B63" s="30" t="s">
        <v>71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</row>
    <row r="64" spans="1:28" s="1" customFormat="1" ht="15" customHeight="1">
      <c r="A64" s="24" t="s">
        <v>60</v>
      </c>
      <c r="B64" s="30" t="s">
        <v>66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AB64" s="20"/>
    </row>
    <row r="65" spans="1:23" s="1" customFormat="1" ht="16.5" customHeight="1">
      <c r="A65" s="12"/>
      <c r="B65" s="31" t="s">
        <v>29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</row>
    <row r="66" spans="1:23" s="1" customFormat="1" ht="30" customHeight="1">
      <c r="A66" s="12" t="s">
        <v>1</v>
      </c>
      <c r="B66" s="30" t="s">
        <v>83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</row>
    <row r="67" spans="1:23" s="1" customFormat="1" ht="15" customHeight="1">
      <c r="A67" s="22" t="s">
        <v>44</v>
      </c>
      <c r="B67" s="47" t="s">
        <v>61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1:23" s="1" customFormat="1" ht="29.25" customHeight="1">
      <c r="A68" s="23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1" customFormat="1" ht="13.5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4:19" ht="16.5" customHeight="1">
      <c r="D70" s="2"/>
      <c r="E70" s="2" t="s">
        <v>0</v>
      </c>
      <c r="F70" s="2"/>
      <c r="G70" s="29"/>
      <c r="H70" s="29"/>
      <c r="I70" s="29"/>
      <c r="J70" s="29"/>
      <c r="K70" s="29"/>
      <c r="L70" s="29"/>
      <c r="M70" s="29" t="s">
        <v>77</v>
      </c>
      <c r="N70" s="29"/>
      <c r="O70" s="29"/>
      <c r="P70" s="29"/>
      <c r="Q70" s="29"/>
      <c r="R70" s="29"/>
      <c r="S70" s="29"/>
    </row>
  </sheetData>
  <sheetProtection/>
  <mergeCells count="148">
    <mergeCell ref="T24:W24"/>
    <mergeCell ref="T25:W25"/>
    <mergeCell ref="T28:W28"/>
    <mergeCell ref="S40:W40"/>
    <mergeCell ref="B58:W58"/>
    <mergeCell ref="B45:W45"/>
    <mergeCell ref="B46:P46"/>
    <mergeCell ref="Q46:T46"/>
    <mergeCell ref="Q47:T47"/>
    <mergeCell ref="U47:W47"/>
    <mergeCell ref="U49:W49"/>
    <mergeCell ref="Q26:R26"/>
    <mergeCell ref="Q28:R28"/>
    <mergeCell ref="S26:W26"/>
    <mergeCell ref="V30:W30"/>
    <mergeCell ref="Q30:R30"/>
    <mergeCell ref="B27:P27"/>
    <mergeCell ref="B26:P26"/>
    <mergeCell ref="B28:P28"/>
    <mergeCell ref="B31:P31"/>
    <mergeCell ref="V20:W20"/>
    <mergeCell ref="S20:U20"/>
    <mergeCell ref="V21:W21"/>
    <mergeCell ref="B25:P25"/>
    <mergeCell ref="B30:P30"/>
    <mergeCell ref="B24:P24"/>
    <mergeCell ref="G13:K13"/>
    <mergeCell ref="S18:U18"/>
    <mergeCell ref="B16:W16"/>
    <mergeCell ref="B14:F14"/>
    <mergeCell ref="Q21:R21"/>
    <mergeCell ref="B17:W17"/>
    <mergeCell ref="B21:P21"/>
    <mergeCell ref="S21:U21"/>
    <mergeCell ref="B20:P20"/>
    <mergeCell ref="S19:U19"/>
    <mergeCell ref="B2:V2"/>
    <mergeCell ref="B10:F10"/>
    <mergeCell ref="B11:F11"/>
    <mergeCell ref="B7:F7"/>
    <mergeCell ref="B13:F13"/>
    <mergeCell ref="G7:K7"/>
    <mergeCell ref="G8:K8"/>
    <mergeCell ref="B8:F8"/>
    <mergeCell ref="R3:T3"/>
    <mergeCell ref="L3:M3"/>
    <mergeCell ref="B4:W4"/>
    <mergeCell ref="G10:K10"/>
    <mergeCell ref="B9:F9"/>
    <mergeCell ref="L7:V7"/>
    <mergeCell ref="L8:V8"/>
    <mergeCell ref="L9:V9"/>
    <mergeCell ref="L10:V10"/>
    <mergeCell ref="G9:K9"/>
    <mergeCell ref="O3:Q3"/>
    <mergeCell ref="B19:P19"/>
    <mergeCell ref="B5:W5"/>
    <mergeCell ref="G14:K14"/>
    <mergeCell ref="V19:W19"/>
    <mergeCell ref="G12:K12"/>
    <mergeCell ref="B18:P18"/>
    <mergeCell ref="Q18:R18"/>
    <mergeCell ref="B15:W15"/>
    <mergeCell ref="B3:G3"/>
    <mergeCell ref="Q24:R24"/>
    <mergeCell ref="Q25:R25"/>
    <mergeCell ref="Q19:R19"/>
    <mergeCell ref="Q20:R20"/>
    <mergeCell ref="B23:P23"/>
    <mergeCell ref="B12:F12"/>
    <mergeCell ref="L12:V12"/>
    <mergeCell ref="L13:V13"/>
    <mergeCell ref="L14:V14"/>
    <mergeCell ref="S23:U23"/>
    <mergeCell ref="G11:K11"/>
    <mergeCell ref="V31:W31"/>
    <mergeCell ref="S31:U31"/>
    <mergeCell ref="Q32:R32"/>
    <mergeCell ref="B32:P32"/>
    <mergeCell ref="S32:U32"/>
    <mergeCell ref="S29:U29"/>
    <mergeCell ref="V29:W29"/>
    <mergeCell ref="S30:U30"/>
    <mergeCell ref="L11:V11"/>
    <mergeCell ref="B33:P33"/>
    <mergeCell ref="B37:P37"/>
    <mergeCell ref="B38:P38"/>
    <mergeCell ref="V27:W27"/>
    <mergeCell ref="S27:U27"/>
    <mergeCell ref="Q27:R27"/>
    <mergeCell ref="Q29:R29"/>
    <mergeCell ref="V32:W32"/>
    <mergeCell ref="B29:P29"/>
    <mergeCell ref="Q31:R31"/>
    <mergeCell ref="V34:W34"/>
    <mergeCell ref="Q38:R38"/>
    <mergeCell ref="Q35:R35"/>
    <mergeCell ref="S34:U34"/>
    <mergeCell ref="S35:U35"/>
    <mergeCell ref="V35:W35"/>
    <mergeCell ref="B36:W36"/>
    <mergeCell ref="B34:P34"/>
    <mergeCell ref="B40:P40"/>
    <mergeCell ref="B68:W68"/>
    <mergeCell ref="B67:W67"/>
    <mergeCell ref="Q40:R40"/>
    <mergeCell ref="B48:P48"/>
    <mergeCell ref="Q41:R41"/>
    <mergeCell ref="B41:P41"/>
    <mergeCell ref="B66:W66"/>
    <mergeCell ref="U46:W46"/>
    <mergeCell ref="B47:P47"/>
    <mergeCell ref="Q48:T48"/>
    <mergeCell ref="U48:W48"/>
    <mergeCell ref="B49:P49"/>
    <mergeCell ref="Q49:T49"/>
    <mergeCell ref="Q51:T51"/>
    <mergeCell ref="U51:W51"/>
    <mergeCell ref="V18:W18"/>
    <mergeCell ref="Q23:R23"/>
    <mergeCell ref="Q37:R37"/>
    <mergeCell ref="B35:P35"/>
    <mergeCell ref="S37:W37"/>
    <mergeCell ref="V23:W23"/>
    <mergeCell ref="S33:U33"/>
    <mergeCell ref="V33:W33"/>
    <mergeCell ref="Q33:R33"/>
    <mergeCell ref="Q34:R34"/>
    <mergeCell ref="B59:W59"/>
    <mergeCell ref="B56:W56"/>
    <mergeCell ref="Q50:W50"/>
    <mergeCell ref="Q52:T52"/>
    <mergeCell ref="U52:W52"/>
    <mergeCell ref="B54:W54"/>
    <mergeCell ref="B55:W55"/>
    <mergeCell ref="B50:P50"/>
    <mergeCell ref="B51:P51"/>
    <mergeCell ref="B52:P52"/>
    <mergeCell ref="S38:W38"/>
    <mergeCell ref="S41:W41"/>
    <mergeCell ref="G70:L70"/>
    <mergeCell ref="M70:S70"/>
    <mergeCell ref="B60:W60"/>
    <mergeCell ref="B61:W61"/>
    <mergeCell ref="B62:W62"/>
    <mergeCell ref="B65:W65"/>
    <mergeCell ref="B63:W63"/>
    <mergeCell ref="B64:W64"/>
  </mergeCells>
  <printOptions/>
  <pageMargins left="0.5905511811023623" right="0" top="0.15748031496062992" bottom="0" header="0.31496062992125984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Норенков</cp:lastModifiedBy>
  <cp:lastPrinted>2020-11-15T17:10:42Z</cp:lastPrinted>
  <dcterms:created xsi:type="dcterms:W3CDTF">1998-11-14T04:32:47Z</dcterms:created>
  <dcterms:modified xsi:type="dcterms:W3CDTF">2020-11-17T13:23:57Z</dcterms:modified>
  <cp:category/>
  <cp:version/>
  <cp:contentType/>
  <cp:contentStatus/>
</cp:coreProperties>
</file>